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ouie\Desktop\Course Folders\CIVE 7397 - Spring 2025\Labs\Lab 3 Zeta Potential\"/>
    </mc:Choice>
  </mc:AlternateContent>
  <bookViews>
    <workbookView xWindow="0" yWindow="0" windowWidth="20520" windowHeight="9555"/>
  </bookViews>
  <sheets>
    <sheet name="Data Table" sheetId="1" r:id="rId1"/>
    <sheet name="Plot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50" i="1" s="1"/>
  <c r="D46" i="1"/>
  <c r="D42" i="1"/>
  <c r="D40" i="1"/>
</calcChain>
</file>

<file path=xl/sharedStrings.xml><?xml version="1.0" encoding="utf-8"?>
<sst xmlns="http://schemas.openxmlformats.org/spreadsheetml/2006/main" count="148" uniqueCount="108">
  <si>
    <t>Record</t>
  </si>
  <si>
    <t>Type</t>
  </si>
  <si>
    <t>Sample Name</t>
  </si>
  <si>
    <t>Measurement Date and Time</t>
  </si>
  <si>
    <t>T</t>
  </si>
  <si>
    <t>Attenuator</t>
  </si>
  <si>
    <t>Derived Count Rate</t>
  </si>
  <si>
    <t xml:space="preserve"> </t>
  </si>
  <si>
    <t>°C</t>
  </si>
  <si>
    <t>kcps</t>
  </si>
  <si>
    <t>ZP</t>
  </si>
  <si>
    <t>Mob</t>
  </si>
  <si>
    <t>Cond</t>
  </si>
  <si>
    <t>Measured Voltage</t>
  </si>
  <si>
    <t>mV</t>
  </si>
  <si>
    <t>µmcm/Vs</t>
  </si>
  <si>
    <t>mS/cm</t>
  </si>
  <si>
    <t>V</t>
  </si>
  <si>
    <t>Zeta</t>
  </si>
  <si>
    <t>i. Au 60 nm in 1 mM NaCl 1</t>
  </si>
  <si>
    <t>Tuesday, March 25, 2025 5:33:32 PM</t>
  </si>
  <si>
    <t>i. Au 60 nm in 1 mM NaCl 2</t>
  </si>
  <si>
    <t>Tuesday, March 25, 2025 5:35:59 PM</t>
  </si>
  <si>
    <t>i. Au 60 nm in 1 mM NaCl 3</t>
  </si>
  <si>
    <t>Tuesday, March 25, 2025 5:37:37 PM</t>
  </si>
  <si>
    <t>ii. Au 60 nm in 20 mM NaCl 1</t>
  </si>
  <si>
    <t>Tuesday, March 25, 2025 5:43:33 PM</t>
  </si>
  <si>
    <t>ii. Au 60 nm in 20 mM NaCl 2</t>
  </si>
  <si>
    <t>Tuesday, March 25, 2025 5:46:00 PM</t>
  </si>
  <si>
    <t>ii. Au 60 nm in 20 mM NaCl 3</t>
  </si>
  <si>
    <t>Tuesday, March 25, 2025 5:47:39 PM</t>
  </si>
  <si>
    <t>iii. Au 60 nm in 50 mM NaCl 1</t>
  </si>
  <si>
    <t>Tuesday, March 25, 2025 5:53:22 PM</t>
  </si>
  <si>
    <t>iii. Au 60 nm in 50 mM NaCl 2</t>
  </si>
  <si>
    <t>Tuesday, March 25, 2025 5:55:51 PM</t>
  </si>
  <si>
    <t>iii. Au 60 nm in 50 mM NaCl 3</t>
  </si>
  <si>
    <t>Tuesday, March 25, 2025 5:57:30 PM</t>
  </si>
  <si>
    <t>iv. Au 60 nm in 100 mM NaCl 1</t>
  </si>
  <si>
    <t>Tuesday, March 25, 2025 6:03:11 PM</t>
  </si>
  <si>
    <t>iv. Au 60 nm in 100 mM NaCl 2</t>
  </si>
  <si>
    <t>Tuesday, March 25, 2025 6:05:45 PM</t>
  </si>
  <si>
    <t>iv. Au 60 nm in 100 mM NaCl 3</t>
  </si>
  <si>
    <t>Tuesday, March 25, 2025 6:07:24 PM</t>
  </si>
  <si>
    <t>iv. Au 60 nm in 1 mM CaCl2 1</t>
  </si>
  <si>
    <t>Tuesday, March 25, 2025 6:11:28 PM</t>
  </si>
  <si>
    <t>iv. Au 60 nm in 1 mM CaCl2 2</t>
  </si>
  <si>
    <t>Tuesday, March 25, 2025 6:13:54 PM</t>
  </si>
  <si>
    <t>iv. Au 60 nm in 1 mM CaCl2 3</t>
  </si>
  <si>
    <t>Tuesday, March 25, 2025 6:15:33 PM</t>
  </si>
  <si>
    <t>v. Au 60 nm in 1 mg/L PVP 1</t>
  </si>
  <si>
    <t>Tuesday, March 25, 2025 6:18:48 PM</t>
  </si>
  <si>
    <t>v. Au 60 nm in 1 mg/L PVP 2</t>
  </si>
  <si>
    <t>Tuesday, March 25, 2025 6:21:15 PM</t>
  </si>
  <si>
    <t>v. Au 60 nm in 1 mg/L PVP 3</t>
  </si>
  <si>
    <t>Tuesday, March 25, 2025 6:22:53 PM</t>
  </si>
  <si>
    <t>Phase Plot</t>
  </si>
  <si>
    <t>Zeta Distribution Plot</t>
  </si>
  <si>
    <t>Sample #</t>
  </si>
  <si>
    <t>i</t>
  </si>
  <si>
    <t>ii</t>
  </si>
  <si>
    <t>iii</t>
  </si>
  <si>
    <t>iv</t>
  </si>
  <si>
    <t>v</t>
  </si>
  <si>
    <t>vi</t>
  </si>
  <si>
    <t>Cation</t>
  </si>
  <si>
    <t>Anion</t>
  </si>
  <si>
    <t>Henry Function</t>
  </si>
  <si>
    <t>EPM</t>
  </si>
  <si>
    <t>Salt Conc.</t>
  </si>
  <si>
    <r>
      <t>z</t>
    </r>
    <r>
      <rPr>
        <b/>
        <i/>
        <vertAlign val="subscript"/>
        <sz val="11"/>
        <color theme="1"/>
        <rFont val="Calibri"/>
        <family val="2"/>
        <scheme val="minor"/>
      </rPr>
      <t>i</t>
    </r>
  </si>
  <si>
    <r>
      <t>n</t>
    </r>
    <r>
      <rPr>
        <b/>
        <i/>
        <vertAlign val="subscript"/>
        <sz val="11"/>
        <color theme="1"/>
        <rFont val="Calibri"/>
        <family val="2"/>
        <scheme val="minor"/>
      </rPr>
      <t>i</t>
    </r>
  </si>
  <si>
    <t>κ</t>
  </si>
  <si>
    <r>
      <t>κR</t>
    </r>
    <r>
      <rPr>
        <b/>
        <vertAlign val="subscript"/>
        <sz val="11"/>
        <color theme="1"/>
        <rFont val="Calibri"/>
        <family val="2"/>
        <scheme val="minor"/>
      </rPr>
      <t>s</t>
    </r>
  </si>
  <si>
    <t>δ</t>
  </si>
  <si>
    <r>
      <rPr>
        <b/>
        <sz val="11"/>
        <color theme="1"/>
        <rFont val="Calibri"/>
        <family val="2"/>
        <scheme val="minor"/>
      </rPr>
      <t>f(</t>
    </r>
    <r>
      <rPr>
        <b/>
        <i/>
        <sz val="11"/>
        <color theme="1"/>
        <rFont val="Calibri"/>
        <family val="2"/>
        <scheme val="minor"/>
      </rPr>
      <t>κR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)</t>
    </r>
  </si>
  <si>
    <r>
      <rPr>
        <b/>
        <i/>
        <sz val="11"/>
        <color theme="1"/>
        <rFont val="Calibri"/>
        <family val="2"/>
        <scheme val="minor"/>
      </rPr>
      <t>ζ</t>
    </r>
    <r>
      <rPr>
        <b/>
        <vertAlign val="subscript"/>
        <sz val="11"/>
        <color theme="1"/>
        <rFont val="Calibri"/>
        <family val="2"/>
        <scheme val="minor"/>
      </rPr>
      <t>Henry</t>
    </r>
  </si>
  <si>
    <t>% Error</t>
  </si>
  <si>
    <t>mM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</si>
  <si>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-3</t>
    </r>
  </si>
  <si>
    <t>(1/m)</t>
  </si>
  <si>
    <t>(mV)</t>
  </si>
  <si>
    <t>Mean</t>
  </si>
  <si>
    <t>Std Dev</t>
  </si>
  <si>
    <t>ii. Au 60 nm in 50 mM NaCl 1</t>
  </si>
  <si>
    <t>v. Au 60 nm in 1 mM CaCl2 1</t>
  </si>
  <si>
    <t>vi. Au 60 nm with 1 g/L PVP 1 mM NaCl 1</t>
  </si>
  <si>
    <t>CONSTANTS</t>
  </si>
  <si>
    <r>
      <t xml:space="preserve">Vacuum permittivity, </t>
    </r>
    <r>
      <rPr>
        <b/>
        <i/>
        <sz val="11"/>
        <color theme="1"/>
        <rFont val="Calibri"/>
        <family val="2"/>
        <scheme val="minor"/>
      </rPr>
      <t>ε</t>
    </r>
    <r>
      <rPr>
        <b/>
        <vertAlign val="subscript"/>
        <sz val="11"/>
        <color theme="1"/>
        <rFont val="Calibri"/>
        <family val="2"/>
        <scheme val="minor"/>
      </rPr>
      <t>0</t>
    </r>
  </si>
  <si>
    <t>C/(V m)</t>
  </si>
  <si>
    <r>
      <t xml:space="preserve">Relative permittivity, </t>
    </r>
    <r>
      <rPr>
        <b/>
        <i/>
        <sz val="11"/>
        <color theme="1"/>
        <rFont val="Calibri"/>
        <family val="2"/>
        <scheme val="minor"/>
      </rPr>
      <t>ε</t>
    </r>
    <r>
      <rPr>
        <b/>
        <vertAlign val="subscript"/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 xml:space="preserve"> (Water, 25 C)</t>
    </r>
  </si>
  <si>
    <r>
      <t xml:space="preserve">Permittivity, </t>
    </r>
    <r>
      <rPr>
        <b/>
        <i/>
        <sz val="11"/>
        <color theme="1"/>
        <rFont val="Calibri"/>
        <family val="2"/>
        <scheme val="minor"/>
      </rPr>
      <t>ε</t>
    </r>
    <r>
      <rPr>
        <b/>
        <sz val="11"/>
        <color theme="1"/>
        <rFont val="Calibri"/>
        <family val="2"/>
        <scheme val="minor"/>
      </rPr>
      <t xml:space="preserve"> (Water, 25 C)</t>
    </r>
  </si>
  <si>
    <r>
      <t>C/(V m) or C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/(J m)</t>
    </r>
  </si>
  <si>
    <r>
      <t xml:space="preserve">Boltzmann's constant, </t>
    </r>
    <r>
      <rPr>
        <b/>
        <i/>
        <sz val="11"/>
        <color theme="1"/>
        <rFont val="Calibri"/>
        <family val="2"/>
        <scheme val="minor"/>
      </rPr>
      <t>k</t>
    </r>
    <r>
      <rPr>
        <b/>
        <vertAlign val="subscript"/>
        <sz val="11"/>
        <color theme="1"/>
        <rFont val="Calibri"/>
        <family val="2"/>
        <scheme val="minor"/>
      </rPr>
      <t>B</t>
    </r>
  </si>
  <si>
    <t>J/K</t>
  </si>
  <si>
    <r>
      <t xml:space="preserve">Temperature, </t>
    </r>
    <r>
      <rPr>
        <b/>
        <i/>
        <sz val="11"/>
        <color theme="1"/>
        <rFont val="Calibri"/>
        <family val="2"/>
        <scheme val="minor"/>
      </rPr>
      <t>T</t>
    </r>
  </si>
  <si>
    <t>K</t>
  </si>
  <si>
    <r>
      <t xml:space="preserve">Elementary charge, </t>
    </r>
    <r>
      <rPr>
        <b/>
        <i/>
        <sz val="11"/>
        <color theme="1"/>
        <rFont val="Calibri"/>
        <family val="2"/>
        <scheme val="minor"/>
      </rPr>
      <t>e</t>
    </r>
  </si>
  <si>
    <t>C</t>
  </si>
  <si>
    <r>
      <t>Avogadro's number (</t>
    </r>
    <r>
      <rPr>
        <b/>
        <i/>
        <sz val="11"/>
        <color theme="1"/>
        <rFont val="Calibri"/>
        <family val="2"/>
        <scheme val="minor"/>
      </rPr>
      <t>N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)</t>
    </r>
  </si>
  <si>
    <t>#/mol</t>
  </si>
  <si>
    <t>Viscosity</t>
  </si>
  <si>
    <t>cP</t>
  </si>
  <si>
    <r>
      <t>(convert units)</t>
    </r>
    <r>
      <rPr>
        <sz val="11"/>
        <color theme="1"/>
        <rFont val="Calibri"/>
        <family val="2"/>
        <scheme val="minor"/>
      </rPr>
      <t>--&gt;</t>
    </r>
  </si>
  <si>
    <t>kg/(m s)</t>
  </si>
  <si>
    <t>PARTICLE PROPERTIES</t>
  </si>
  <si>
    <r>
      <t xml:space="preserve">Radius, </t>
    </r>
    <r>
      <rPr>
        <b/>
        <i/>
        <sz val="11"/>
        <color theme="1"/>
        <rFont val="Calibri"/>
        <family val="2"/>
        <scheme val="minor"/>
      </rPr>
      <t>R</t>
    </r>
    <r>
      <rPr>
        <b/>
        <vertAlign val="subscript"/>
        <sz val="11"/>
        <color theme="1"/>
        <rFont val="Calibri"/>
        <family val="2"/>
        <scheme val="minor"/>
      </rPr>
      <t>S</t>
    </r>
  </si>
  <si>
    <t>nm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</si>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</sst>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ill="1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1" fillId="0" borderId="1" xfId="0" applyFont="1" applyBorder="1"/>
    <xf numFmtId="11" fontId="0" fillId="0" borderId="0" xfId="0" applyNumberFormat="1"/>
    <xf numFmtId="0" fontId="1" fillId="0" borderId="5" xfId="0" applyFont="1" applyBorder="1"/>
    <xf numFmtId="11" fontId="0" fillId="0" borderId="6" xfId="0" applyNumberFormat="1" applyFill="1" applyBorder="1"/>
    <xf numFmtId="0" fontId="0" fillId="0" borderId="7" xfId="0" applyBorder="1"/>
    <xf numFmtId="0" fontId="1" fillId="0" borderId="8" xfId="0" applyFont="1" applyBorder="1"/>
    <xf numFmtId="0" fontId="0" fillId="0" borderId="9" xfId="0" applyFill="1" applyBorder="1"/>
    <xf numFmtId="0" fontId="0" fillId="0" borderId="10" xfId="0" applyBorder="1"/>
    <xf numFmtId="11" fontId="0" fillId="0" borderId="9" xfId="0" applyNumberFormat="1" applyFill="1" applyBorder="1"/>
    <xf numFmtId="0" fontId="0" fillId="0" borderId="9" xfId="0" applyNumberFormat="1" applyFill="1" applyBorder="1"/>
    <xf numFmtId="0" fontId="1" fillId="0" borderId="11" xfId="0" applyFont="1" applyBorder="1"/>
    <xf numFmtId="0" fontId="0" fillId="0" borderId="12" xfId="0" applyNumberFormat="1" applyFill="1" applyBorder="1"/>
    <xf numFmtId="0" fontId="0" fillId="0" borderId="13" xfId="0" applyBorder="1"/>
    <xf numFmtId="0" fontId="8" fillId="0" borderId="14" xfId="0" applyFont="1" applyBorder="1" applyAlignment="1">
      <alignment horizontal="right"/>
    </xf>
    <xf numFmtId="0" fontId="0" fillId="0" borderId="15" xfId="0" applyNumberFormat="1" applyFill="1" applyBorder="1"/>
    <xf numFmtId="0" fontId="0" fillId="0" borderId="16" xfId="0" applyFill="1" applyBorder="1"/>
    <xf numFmtId="0" fontId="0" fillId="0" borderId="6" xfId="0" applyNumberFormat="1" applyFill="1" applyBorder="1"/>
    <xf numFmtId="11" fontId="0" fillId="0" borderId="15" xfId="0" applyNumberFormat="1" applyFill="1" applyBorder="1"/>
    <xf numFmtId="0" fontId="0" fillId="0" borderId="16" xfId="0" applyBorder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0" xfId="0" applyFont="1" applyFill="1"/>
    <xf numFmtId="0" fontId="1" fillId="5" borderId="1" xfId="0" applyFont="1" applyFill="1" applyBorder="1"/>
    <xf numFmtId="1" fontId="0" fillId="5" borderId="0" xfId="0" applyNumberFormat="1" applyFill="1"/>
    <xf numFmtId="164" fontId="0" fillId="5" borderId="0" xfId="0" applyNumberFormat="1" applyFill="1"/>
    <xf numFmtId="1" fontId="0" fillId="5" borderId="1" xfId="0" applyNumberFormat="1" applyFill="1" applyBorder="1"/>
    <xf numFmtId="164" fontId="0" fillId="5" borderId="1" xfId="0" applyNumberFormat="1" applyFill="1" applyBorder="1"/>
    <xf numFmtId="2" fontId="0" fillId="5" borderId="0" xfId="0" applyNumberFormat="1" applyFill="1"/>
    <xf numFmtId="2" fontId="0" fillId="5" borderId="1" xfId="0" applyNumberFormat="1" applyFill="1" applyBorder="1"/>
    <xf numFmtId="0" fontId="3" fillId="5" borderId="0" xfId="0" applyFont="1" applyFill="1"/>
    <xf numFmtId="11" fontId="0" fillId="5" borderId="0" xfId="0" applyNumberFormat="1" applyFill="1"/>
    <xf numFmtId="0" fontId="0" fillId="5" borderId="1" xfId="0" applyFill="1" applyBorder="1"/>
    <xf numFmtId="9" fontId="0" fillId="5" borderId="0" xfId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1</xdr:row>
      <xdr:rowOff>1</xdr:rowOff>
    </xdr:from>
    <xdr:ext cx="5762919" cy="3657600"/>
    <xdr:pic>
      <xdr:nvPicPr>
        <xdr:cNvPr id="2" name="Picture 1">
          <a:extLst>
            <a:ext uri="{FF2B5EF4-FFF2-40B4-BE49-F238E27FC236}">
              <a16:creationId xmlns:a16="http://schemas.microsoft.com/office/drawing/2014/main" id="{7F90D574-DAC7-49F5-B202-B274125D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90501"/>
          <a:ext cx="5762919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8404194" cy="3657600"/>
    <xdr:pic>
      <xdr:nvPicPr>
        <xdr:cNvPr id="3" name="Picture 2">
          <a:extLst>
            <a:ext uri="{FF2B5EF4-FFF2-40B4-BE49-F238E27FC236}">
              <a16:creationId xmlns:a16="http://schemas.microsoft.com/office/drawing/2014/main" id="{9FAE246B-ED51-446B-B30D-BDB1B29AB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90500"/>
          <a:ext cx="8404194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5762920" cy="3657600"/>
    <xdr:pic>
      <xdr:nvPicPr>
        <xdr:cNvPr id="4" name="Picture 3">
          <a:extLst>
            <a:ext uri="{FF2B5EF4-FFF2-40B4-BE49-F238E27FC236}">
              <a16:creationId xmlns:a16="http://schemas.microsoft.com/office/drawing/2014/main" id="{39ECF390-11C9-4DAB-A259-22931293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10000"/>
          <a:ext cx="576292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19</xdr:row>
      <xdr:rowOff>190499</xdr:rowOff>
    </xdr:from>
    <xdr:ext cx="8404194" cy="3657600"/>
    <xdr:pic>
      <xdr:nvPicPr>
        <xdr:cNvPr id="5" name="Picture 4">
          <a:extLst>
            <a:ext uri="{FF2B5EF4-FFF2-40B4-BE49-F238E27FC236}">
              <a16:creationId xmlns:a16="http://schemas.microsoft.com/office/drawing/2014/main" id="{0B94EC38-8BC6-47B8-8D52-282A0131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809999"/>
          <a:ext cx="8404194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5762920" cy="3657600"/>
    <xdr:pic>
      <xdr:nvPicPr>
        <xdr:cNvPr id="6" name="Picture 5">
          <a:extLst>
            <a:ext uri="{FF2B5EF4-FFF2-40B4-BE49-F238E27FC236}">
              <a16:creationId xmlns:a16="http://schemas.microsoft.com/office/drawing/2014/main" id="{ACE3075D-85A0-4163-A4F0-18B5549F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29500"/>
          <a:ext cx="576292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</xdr:colOff>
      <xdr:row>39</xdr:row>
      <xdr:rowOff>0</xdr:rowOff>
    </xdr:from>
    <xdr:ext cx="8404194" cy="3657600"/>
    <xdr:pic>
      <xdr:nvPicPr>
        <xdr:cNvPr id="7" name="Picture 6">
          <a:extLst>
            <a:ext uri="{FF2B5EF4-FFF2-40B4-BE49-F238E27FC236}">
              <a16:creationId xmlns:a16="http://schemas.microsoft.com/office/drawing/2014/main" id="{D063A371-98C0-4374-8D3C-A007F0B0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1" y="7429500"/>
          <a:ext cx="8404194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58</xdr:row>
      <xdr:rowOff>0</xdr:rowOff>
    </xdr:from>
    <xdr:ext cx="5762920" cy="3657600"/>
    <xdr:pic>
      <xdr:nvPicPr>
        <xdr:cNvPr id="8" name="Picture 7">
          <a:extLst>
            <a:ext uri="{FF2B5EF4-FFF2-40B4-BE49-F238E27FC236}">
              <a16:creationId xmlns:a16="http://schemas.microsoft.com/office/drawing/2014/main" id="{E3D05D1C-052C-42C4-A104-8BB04FD5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049000"/>
          <a:ext cx="576292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57</xdr:row>
      <xdr:rowOff>190499</xdr:rowOff>
    </xdr:from>
    <xdr:ext cx="8404194" cy="3657600"/>
    <xdr:pic>
      <xdr:nvPicPr>
        <xdr:cNvPr id="9" name="Picture 8">
          <a:extLst>
            <a:ext uri="{FF2B5EF4-FFF2-40B4-BE49-F238E27FC236}">
              <a16:creationId xmlns:a16="http://schemas.microsoft.com/office/drawing/2014/main" id="{56DECDD5-CDD9-4C94-9900-DDEB2D83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1048999"/>
          <a:ext cx="8404194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77</xdr:row>
      <xdr:rowOff>0</xdr:rowOff>
    </xdr:from>
    <xdr:ext cx="5762920" cy="3657600"/>
    <xdr:pic>
      <xdr:nvPicPr>
        <xdr:cNvPr id="10" name="Picture 9">
          <a:extLst>
            <a:ext uri="{FF2B5EF4-FFF2-40B4-BE49-F238E27FC236}">
              <a16:creationId xmlns:a16="http://schemas.microsoft.com/office/drawing/2014/main" id="{4B2C3DBF-FA4F-401D-A156-82B2AB50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668500"/>
          <a:ext cx="576292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76</xdr:row>
      <xdr:rowOff>190499</xdr:rowOff>
    </xdr:from>
    <xdr:ext cx="8404194" cy="3657600"/>
    <xdr:pic>
      <xdr:nvPicPr>
        <xdr:cNvPr id="11" name="Picture 10">
          <a:extLst>
            <a:ext uri="{FF2B5EF4-FFF2-40B4-BE49-F238E27FC236}">
              <a16:creationId xmlns:a16="http://schemas.microsoft.com/office/drawing/2014/main" id="{DCC773AA-8676-447D-B04E-7516E8967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4668499"/>
          <a:ext cx="8404194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96</xdr:row>
      <xdr:rowOff>0</xdr:rowOff>
    </xdr:from>
    <xdr:ext cx="5762920" cy="3657600"/>
    <xdr:pic>
      <xdr:nvPicPr>
        <xdr:cNvPr id="12" name="Picture 11">
          <a:extLst>
            <a:ext uri="{FF2B5EF4-FFF2-40B4-BE49-F238E27FC236}">
              <a16:creationId xmlns:a16="http://schemas.microsoft.com/office/drawing/2014/main" id="{1CD83F50-5D88-4F13-9B9F-27CE704B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288000"/>
          <a:ext cx="576292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95</xdr:row>
      <xdr:rowOff>190499</xdr:rowOff>
    </xdr:from>
    <xdr:ext cx="8404194" cy="3657600"/>
    <xdr:pic>
      <xdr:nvPicPr>
        <xdr:cNvPr id="13" name="Picture 12">
          <a:extLst>
            <a:ext uri="{FF2B5EF4-FFF2-40B4-BE49-F238E27FC236}">
              <a16:creationId xmlns:a16="http://schemas.microsoft.com/office/drawing/2014/main" id="{A2DB758C-9754-45F4-B9ED-AB1A621D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8287999"/>
          <a:ext cx="8404194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workbookViewId="0">
      <selection activeCell="M21" sqref="M21"/>
    </sheetView>
  </sheetViews>
  <sheetFormatPr defaultRowHeight="14.25" x14ac:dyDescent="0.45"/>
  <cols>
    <col min="3" max="3" width="25.86328125" bestFit="1" customWidth="1"/>
    <col min="4" max="4" width="31.73046875" bestFit="1" customWidth="1"/>
    <col min="8" max="8" width="14.3984375" bestFit="1" customWidth="1"/>
    <col min="9" max="9" width="13.86328125" bestFit="1" customWidth="1"/>
    <col min="10" max="11" width="12.86328125" bestFit="1" customWidth="1"/>
  </cols>
  <sheetData>
    <row r="1" spans="1:1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10</v>
      </c>
      <c r="G1" s="1" t="s">
        <v>11</v>
      </c>
      <c r="H1" s="2" t="s">
        <v>12</v>
      </c>
      <c r="I1" s="2" t="s">
        <v>13</v>
      </c>
      <c r="J1" t="s">
        <v>5</v>
      </c>
      <c r="K1" t="s">
        <v>6</v>
      </c>
    </row>
    <row r="2" spans="1:11" x14ac:dyDescent="0.45">
      <c r="A2" t="s">
        <v>7</v>
      </c>
      <c r="C2" t="s">
        <v>7</v>
      </c>
      <c r="D2" t="s">
        <v>7</v>
      </c>
      <c r="E2" t="s">
        <v>8</v>
      </c>
      <c r="F2" s="1" t="s">
        <v>14</v>
      </c>
      <c r="G2" s="1" t="s">
        <v>15</v>
      </c>
      <c r="H2" s="2" t="s">
        <v>16</v>
      </c>
      <c r="I2" s="2" t="s">
        <v>17</v>
      </c>
      <c r="J2" t="s">
        <v>7</v>
      </c>
      <c r="K2" t="s">
        <v>9</v>
      </c>
    </row>
    <row r="3" spans="1:11" x14ac:dyDescent="0.45">
      <c r="A3">
        <v>1</v>
      </c>
      <c r="B3" t="s">
        <v>18</v>
      </c>
      <c r="C3" t="s">
        <v>19</v>
      </c>
      <c r="D3" t="s">
        <v>20</v>
      </c>
      <c r="E3">
        <v>25</v>
      </c>
      <c r="F3" s="1">
        <v>-38.1</v>
      </c>
      <c r="G3" s="1">
        <v>-2.988</v>
      </c>
      <c r="H3" s="2">
        <v>0.16200000000000001</v>
      </c>
      <c r="I3" s="2">
        <v>4.96</v>
      </c>
      <c r="J3">
        <v>7</v>
      </c>
      <c r="K3">
        <v>13353.1</v>
      </c>
    </row>
    <row r="4" spans="1:11" x14ac:dyDescent="0.45">
      <c r="A4">
        <v>2</v>
      </c>
      <c r="B4" t="s">
        <v>18</v>
      </c>
      <c r="C4" t="s">
        <v>21</v>
      </c>
      <c r="D4" t="s">
        <v>22</v>
      </c>
      <c r="E4">
        <v>25</v>
      </c>
      <c r="F4" s="1">
        <v>-38.6</v>
      </c>
      <c r="G4" s="1">
        <v>-3.028</v>
      </c>
      <c r="H4" s="2">
        <v>0.16300000000000001</v>
      </c>
      <c r="I4" s="2">
        <v>4.96</v>
      </c>
      <c r="J4">
        <v>7</v>
      </c>
      <c r="K4">
        <v>10973.2</v>
      </c>
    </row>
    <row r="5" spans="1:11" x14ac:dyDescent="0.45">
      <c r="A5">
        <v>3</v>
      </c>
      <c r="B5" t="s">
        <v>18</v>
      </c>
      <c r="C5" t="s">
        <v>23</v>
      </c>
      <c r="D5" t="s">
        <v>24</v>
      </c>
      <c r="E5">
        <v>25</v>
      </c>
      <c r="F5" s="1">
        <v>-42.9</v>
      </c>
      <c r="G5" s="1">
        <v>-3.3610000000000002</v>
      </c>
      <c r="H5" s="2">
        <v>0.16400000000000001</v>
      </c>
      <c r="I5" s="2">
        <v>4.96</v>
      </c>
      <c r="J5">
        <v>7</v>
      </c>
      <c r="K5">
        <v>11943.2</v>
      </c>
    </row>
    <row r="6" spans="1:11" x14ac:dyDescent="0.45">
      <c r="A6">
        <v>4</v>
      </c>
      <c r="B6" t="s">
        <v>18</v>
      </c>
      <c r="C6" t="s">
        <v>25</v>
      </c>
      <c r="D6" t="s">
        <v>26</v>
      </c>
      <c r="E6">
        <v>25</v>
      </c>
      <c r="F6" s="1">
        <v>-43.2</v>
      </c>
      <c r="G6" s="1">
        <v>-3.3860000000000001</v>
      </c>
      <c r="H6" s="2">
        <v>2.35</v>
      </c>
      <c r="I6" s="2">
        <v>4.87</v>
      </c>
      <c r="J6">
        <v>7</v>
      </c>
      <c r="K6">
        <v>11409.5</v>
      </c>
    </row>
    <row r="7" spans="1:11" x14ac:dyDescent="0.45">
      <c r="A7">
        <v>5</v>
      </c>
      <c r="B7" t="s">
        <v>18</v>
      </c>
      <c r="C7" t="s">
        <v>27</v>
      </c>
      <c r="D7" t="s">
        <v>28</v>
      </c>
      <c r="E7">
        <v>25</v>
      </c>
      <c r="F7" s="1">
        <v>-37.9</v>
      </c>
      <c r="G7" s="1">
        <v>-2.9729999999999999</v>
      </c>
      <c r="H7" s="2">
        <v>2.4500000000000002</v>
      </c>
      <c r="I7" s="2">
        <v>4.87</v>
      </c>
      <c r="J7">
        <v>7</v>
      </c>
      <c r="K7">
        <v>10506.6</v>
      </c>
    </row>
    <row r="8" spans="1:11" x14ac:dyDescent="0.45">
      <c r="A8">
        <v>6</v>
      </c>
      <c r="B8" t="s">
        <v>18</v>
      </c>
      <c r="C8" t="s">
        <v>29</v>
      </c>
      <c r="D8" t="s">
        <v>30</v>
      </c>
      <c r="E8">
        <v>25</v>
      </c>
      <c r="F8" s="1">
        <v>-38.200000000000003</v>
      </c>
      <c r="G8" s="1">
        <v>-2.9950000000000001</v>
      </c>
      <c r="H8" s="2">
        <v>2.46</v>
      </c>
      <c r="I8" s="2">
        <v>4.87</v>
      </c>
      <c r="J8">
        <v>7</v>
      </c>
      <c r="K8">
        <v>19759.5</v>
      </c>
    </row>
    <row r="9" spans="1:11" x14ac:dyDescent="0.45">
      <c r="A9">
        <v>7</v>
      </c>
      <c r="B9" t="s">
        <v>18</v>
      </c>
      <c r="C9" t="s">
        <v>31</v>
      </c>
      <c r="D9" t="s">
        <v>32</v>
      </c>
      <c r="E9">
        <v>25</v>
      </c>
      <c r="F9" s="1">
        <v>-28.1</v>
      </c>
      <c r="G9" s="1">
        <v>-2.206</v>
      </c>
      <c r="H9" s="2">
        <v>5.28</v>
      </c>
      <c r="I9" s="2">
        <v>4.7300000000000004</v>
      </c>
      <c r="J9">
        <v>6</v>
      </c>
      <c r="K9">
        <v>17353.8</v>
      </c>
    </row>
    <row r="10" spans="1:11" x14ac:dyDescent="0.45">
      <c r="A10">
        <v>8</v>
      </c>
      <c r="B10" t="s">
        <v>18</v>
      </c>
      <c r="C10" t="s">
        <v>33</v>
      </c>
      <c r="D10" t="s">
        <v>34</v>
      </c>
      <c r="E10">
        <v>25</v>
      </c>
      <c r="F10" s="1">
        <v>-35.6</v>
      </c>
      <c r="G10" s="1">
        <v>-2.7930000000000001</v>
      </c>
      <c r="H10" s="2">
        <v>6.06</v>
      </c>
      <c r="I10" s="2">
        <v>4.74</v>
      </c>
      <c r="J10">
        <v>6</v>
      </c>
      <c r="K10">
        <v>33514.1</v>
      </c>
    </row>
    <row r="11" spans="1:11" x14ac:dyDescent="0.45">
      <c r="A11">
        <v>9</v>
      </c>
      <c r="B11" t="s">
        <v>18</v>
      </c>
      <c r="C11" t="s">
        <v>35</v>
      </c>
      <c r="D11" t="s">
        <v>36</v>
      </c>
      <c r="E11">
        <v>25</v>
      </c>
      <c r="F11" s="1">
        <v>-35.9</v>
      </c>
      <c r="G11" s="1">
        <v>-2.8159999999999998</v>
      </c>
      <c r="H11" s="2">
        <v>5.87</v>
      </c>
      <c r="I11" s="2">
        <v>4.74</v>
      </c>
      <c r="J11">
        <v>6</v>
      </c>
      <c r="K11">
        <v>735370.6</v>
      </c>
    </row>
    <row r="12" spans="1:11" x14ac:dyDescent="0.45">
      <c r="A12">
        <v>10</v>
      </c>
      <c r="B12" t="s">
        <v>18</v>
      </c>
      <c r="C12" t="s">
        <v>37</v>
      </c>
      <c r="D12" t="s">
        <v>38</v>
      </c>
      <c r="E12">
        <v>25</v>
      </c>
      <c r="F12" s="1">
        <v>-31.5</v>
      </c>
      <c r="G12" s="1">
        <v>-2.4670000000000001</v>
      </c>
      <c r="H12" s="2">
        <v>10.7</v>
      </c>
      <c r="I12" s="2">
        <v>2.8</v>
      </c>
      <c r="J12">
        <v>6</v>
      </c>
      <c r="K12">
        <v>9051.4</v>
      </c>
    </row>
    <row r="13" spans="1:11" x14ac:dyDescent="0.45">
      <c r="A13">
        <v>11</v>
      </c>
      <c r="B13" t="s">
        <v>18</v>
      </c>
      <c r="C13" t="s">
        <v>39</v>
      </c>
      <c r="D13" t="s">
        <v>40</v>
      </c>
      <c r="E13">
        <v>25</v>
      </c>
      <c r="F13" s="1">
        <v>-34.1</v>
      </c>
      <c r="G13" s="1">
        <v>-2.6709999999999998</v>
      </c>
      <c r="H13" s="2">
        <v>11.5</v>
      </c>
      <c r="I13" s="2">
        <v>2.82</v>
      </c>
      <c r="J13">
        <v>6</v>
      </c>
      <c r="K13">
        <v>6390.1</v>
      </c>
    </row>
    <row r="14" spans="1:11" x14ac:dyDescent="0.45">
      <c r="A14">
        <v>12</v>
      </c>
      <c r="B14" t="s">
        <v>18</v>
      </c>
      <c r="C14" t="s">
        <v>41</v>
      </c>
      <c r="D14" t="s">
        <v>42</v>
      </c>
      <c r="E14">
        <v>25</v>
      </c>
      <c r="F14" s="1">
        <v>-31.3</v>
      </c>
      <c r="G14" s="1">
        <v>-2.456</v>
      </c>
      <c r="H14" s="2">
        <v>11.4</v>
      </c>
      <c r="I14" s="2">
        <v>2.83</v>
      </c>
      <c r="J14">
        <v>6</v>
      </c>
      <c r="K14">
        <v>21144.400000000001</v>
      </c>
    </row>
    <row r="15" spans="1:11" x14ac:dyDescent="0.45">
      <c r="A15">
        <v>13</v>
      </c>
      <c r="B15" t="s">
        <v>18</v>
      </c>
      <c r="C15" t="s">
        <v>43</v>
      </c>
      <c r="D15" t="s">
        <v>44</v>
      </c>
      <c r="E15">
        <v>25</v>
      </c>
      <c r="F15" s="1">
        <v>-18.899999999999999</v>
      </c>
      <c r="G15" s="1">
        <v>-1.4850000000000001</v>
      </c>
      <c r="H15" s="2">
        <v>0.33900000000000002</v>
      </c>
      <c r="I15" s="2">
        <v>4.96</v>
      </c>
      <c r="J15">
        <v>7</v>
      </c>
      <c r="K15">
        <v>13303.3</v>
      </c>
    </row>
    <row r="16" spans="1:11" x14ac:dyDescent="0.45">
      <c r="A16">
        <v>14</v>
      </c>
      <c r="B16" t="s">
        <v>18</v>
      </c>
      <c r="C16" t="s">
        <v>45</v>
      </c>
      <c r="D16" t="s">
        <v>46</v>
      </c>
      <c r="E16">
        <v>25</v>
      </c>
      <c r="F16" s="1">
        <v>-20.8</v>
      </c>
      <c r="G16" s="1">
        <v>-1.6319999999999999</v>
      </c>
      <c r="H16" s="2">
        <v>0.371</v>
      </c>
      <c r="I16" s="2">
        <v>4.96</v>
      </c>
      <c r="J16">
        <v>7</v>
      </c>
      <c r="K16">
        <v>14879.3</v>
      </c>
    </row>
    <row r="17" spans="1:18" x14ac:dyDescent="0.45">
      <c r="A17">
        <v>15</v>
      </c>
      <c r="B17" t="s">
        <v>18</v>
      </c>
      <c r="C17" t="s">
        <v>47</v>
      </c>
      <c r="D17" t="s">
        <v>48</v>
      </c>
      <c r="E17">
        <v>25</v>
      </c>
      <c r="F17" s="1">
        <v>-21.8</v>
      </c>
      <c r="G17" s="1">
        <v>-1.708</v>
      </c>
      <c r="H17" s="2">
        <v>0.372</v>
      </c>
      <c r="I17" s="2">
        <v>4.96</v>
      </c>
      <c r="J17">
        <v>7</v>
      </c>
      <c r="K17">
        <v>15305</v>
      </c>
    </row>
    <row r="18" spans="1:18" x14ac:dyDescent="0.45">
      <c r="A18">
        <v>16</v>
      </c>
      <c r="B18" t="s">
        <v>18</v>
      </c>
      <c r="C18" t="s">
        <v>49</v>
      </c>
      <c r="D18" t="s">
        <v>50</v>
      </c>
      <c r="E18">
        <v>25</v>
      </c>
      <c r="F18" s="1">
        <v>-20</v>
      </c>
      <c r="G18" s="1">
        <v>-1.5720000000000001</v>
      </c>
      <c r="H18" s="2">
        <v>0.16200000000000001</v>
      </c>
      <c r="I18" s="2">
        <v>4.96</v>
      </c>
      <c r="J18">
        <v>7</v>
      </c>
      <c r="K18">
        <v>11206.5</v>
      </c>
    </row>
    <row r="19" spans="1:18" x14ac:dyDescent="0.45">
      <c r="A19">
        <v>17</v>
      </c>
      <c r="B19" t="s">
        <v>18</v>
      </c>
      <c r="C19" t="s">
        <v>51</v>
      </c>
      <c r="D19" t="s">
        <v>52</v>
      </c>
      <c r="E19">
        <v>25</v>
      </c>
      <c r="F19" s="1">
        <v>-19.7</v>
      </c>
      <c r="G19" s="1">
        <v>-1.5469999999999999</v>
      </c>
      <c r="H19" s="2">
        <v>0.17599999999999999</v>
      </c>
      <c r="I19" s="2">
        <v>4.96</v>
      </c>
      <c r="J19">
        <v>7</v>
      </c>
      <c r="K19">
        <v>12918.8</v>
      </c>
    </row>
    <row r="20" spans="1:18" x14ac:dyDescent="0.45">
      <c r="A20">
        <v>18</v>
      </c>
      <c r="B20" t="s">
        <v>18</v>
      </c>
      <c r="C20" t="s">
        <v>53</v>
      </c>
      <c r="D20" t="s">
        <v>54</v>
      </c>
      <c r="E20">
        <v>25</v>
      </c>
      <c r="F20" s="1">
        <v>-21.1</v>
      </c>
      <c r="G20" s="1">
        <v>-1.6559999999999999</v>
      </c>
      <c r="H20" s="2">
        <v>0.182</v>
      </c>
      <c r="I20" s="2">
        <v>4.96</v>
      </c>
      <c r="J20">
        <v>7</v>
      </c>
      <c r="K20">
        <v>10333.4</v>
      </c>
    </row>
    <row r="21" spans="1:18" x14ac:dyDescent="0.45">
      <c r="F21" s="8"/>
      <c r="G21" s="8"/>
      <c r="H21" s="8"/>
      <c r="I21" s="31" t="s">
        <v>64</v>
      </c>
      <c r="J21" s="31"/>
      <c r="K21" s="32" t="s">
        <v>65</v>
      </c>
      <c r="L21" s="32"/>
      <c r="O21" s="32" t="s">
        <v>66</v>
      </c>
      <c r="P21" s="32"/>
    </row>
    <row r="22" spans="1:18" ht="15.75" x14ac:dyDescent="0.55000000000000004">
      <c r="F22" s="38" t="s">
        <v>10</v>
      </c>
      <c r="G22" s="38" t="s">
        <v>67</v>
      </c>
      <c r="H22" s="10" t="s">
        <v>68</v>
      </c>
      <c r="I22" s="11" t="s">
        <v>69</v>
      </c>
      <c r="J22" s="46" t="s">
        <v>70</v>
      </c>
      <c r="K22" s="11" t="s">
        <v>69</v>
      </c>
      <c r="L22" s="46" t="s">
        <v>70</v>
      </c>
      <c r="M22" s="46" t="s">
        <v>71</v>
      </c>
      <c r="N22" s="46" t="s">
        <v>72</v>
      </c>
      <c r="O22" s="46" t="s">
        <v>73</v>
      </c>
      <c r="P22" s="46" t="s">
        <v>74</v>
      </c>
      <c r="Q22" s="38" t="s">
        <v>75</v>
      </c>
      <c r="R22" s="38" t="s">
        <v>76</v>
      </c>
    </row>
    <row r="23" spans="1:18" ht="15.75" x14ac:dyDescent="0.45">
      <c r="C23" s="6"/>
      <c r="D23" s="6"/>
      <c r="E23" s="6"/>
      <c r="F23" s="39" t="s">
        <v>14</v>
      </c>
      <c r="G23" s="39" t="s">
        <v>15</v>
      </c>
      <c r="H23" s="12" t="s">
        <v>77</v>
      </c>
      <c r="I23" s="6"/>
      <c r="J23" s="39" t="s">
        <v>78</v>
      </c>
      <c r="K23" s="6"/>
      <c r="L23" s="39" t="s">
        <v>78</v>
      </c>
      <c r="M23" s="39" t="s">
        <v>79</v>
      </c>
      <c r="N23" s="39"/>
      <c r="O23" s="48"/>
      <c r="P23" s="48"/>
      <c r="Q23" s="39" t="s">
        <v>80</v>
      </c>
      <c r="R23" s="48"/>
    </row>
    <row r="24" spans="1:18" x14ac:dyDescent="0.45">
      <c r="C24" s="9" t="s">
        <v>19</v>
      </c>
      <c r="E24" s="9" t="s">
        <v>81</v>
      </c>
      <c r="F24" s="40"/>
      <c r="G24" s="41"/>
      <c r="H24" s="8">
        <v>1</v>
      </c>
      <c r="I24">
        <v>1</v>
      </c>
      <c r="J24" s="47"/>
      <c r="K24">
        <v>1</v>
      </c>
      <c r="L24" s="47"/>
      <c r="M24" s="47"/>
      <c r="N24" s="41"/>
      <c r="O24" s="44"/>
      <c r="P24" s="44"/>
      <c r="Q24" s="41"/>
      <c r="R24" s="49"/>
    </row>
    <row r="25" spans="1:18" x14ac:dyDescent="0.45">
      <c r="C25" s="6"/>
      <c r="D25" s="6"/>
      <c r="E25" s="12" t="s">
        <v>82</v>
      </c>
      <c r="F25" s="42"/>
      <c r="G25" s="43"/>
      <c r="H25" s="6"/>
      <c r="I25" s="6"/>
      <c r="J25" s="48"/>
      <c r="K25" s="6"/>
      <c r="L25" s="48"/>
      <c r="M25" s="48"/>
      <c r="N25" s="43"/>
      <c r="O25" s="45"/>
      <c r="P25" s="45"/>
      <c r="Q25" s="43"/>
      <c r="R25" s="48"/>
    </row>
    <row r="26" spans="1:18" x14ac:dyDescent="0.45">
      <c r="C26" s="9" t="s">
        <v>25</v>
      </c>
      <c r="E26" s="9" t="s">
        <v>81</v>
      </c>
      <c r="F26" s="40"/>
      <c r="G26" s="41"/>
      <c r="H26">
        <v>20</v>
      </c>
      <c r="I26">
        <v>1</v>
      </c>
      <c r="J26" s="47"/>
      <c r="K26">
        <v>1</v>
      </c>
      <c r="L26" s="47"/>
      <c r="M26" s="47"/>
      <c r="N26" s="41"/>
      <c r="O26" s="44"/>
      <c r="P26" s="44"/>
      <c r="Q26" s="41"/>
      <c r="R26" s="49"/>
    </row>
    <row r="27" spans="1:18" x14ac:dyDescent="0.45">
      <c r="C27" s="6"/>
      <c r="D27" s="6"/>
      <c r="E27" s="12" t="s">
        <v>82</v>
      </c>
      <c r="F27" s="42"/>
      <c r="G27" s="43"/>
      <c r="H27" s="6"/>
      <c r="I27" s="6"/>
      <c r="J27" s="48"/>
      <c r="K27" s="6"/>
      <c r="L27" s="48"/>
      <c r="M27" s="48"/>
      <c r="N27" s="43"/>
      <c r="O27" s="45"/>
      <c r="P27" s="45"/>
      <c r="Q27" s="43"/>
      <c r="R27" s="48"/>
    </row>
    <row r="28" spans="1:18" x14ac:dyDescent="0.45">
      <c r="C28" s="9" t="s">
        <v>83</v>
      </c>
      <c r="E28" s="9" t="s">
        <v>81</v>
      </c>
      <c r="F28" s="40"/>
      <c r="G28" s="41"/>
      <c r="H28">
        <v>50</v>
      </c>
      <c r="I28">
        <v>1</v>
      </c>
      <c r="J28" s="47"/>
      <c r="K28">
        <v>1</v>
      </c>
      <c r="L28" s="47"/>
      <c r="M28" s="47"/>
      <c r="N28" s="41"/>
      <c r="O28" s="44"/>
      <c r="P28" s="44"/>
      <c r="Q28" s="41"/>
      <c r="R28" s="49"/>
    </row>
    <row r="29" spans="1:18" x14ac:dyDescent="0.45">
      <c r="C29" s="6"/>
      <c r="D29" s="6"/>
      <c r="E29" s="12" t="s">
        <v>82</v>
      </c>
      <c r="F29" s="42"/>
      <c r="G29" s="43"/>
      <c r="H29" s="6"/>
      <c r="I29" s="6"/>
      <c r="J29" s="48"/>
      <c r="K29" s="6"/>
      <c r="L29" s="48"/>
      <c r="M29" s="48"/>
      <c r="N29" s="43"/>
      <c r="O29" s="45"/>
      <c r="P29" s="45"/>
      <c r="Q29" s="43"/>
      <c r="R29" s="48"/>
    </row>
    <row r="30" spans="1:18" x14ac:dyDescent="0.45">
      <c r="C30" s="9" t="s">
        <v>37</v>
      </c>
      <c r="E30" s="9" t="s">
        <v>81</v>
      </c>
      <c r="F30" s="40"/>
      <c r="G30" s="44"/>
      <c r="H30">
        <v>100</v>
      </c>
      <c r="I30">
        <v>1</v>
      </c>
      <c r="J30" s="47"/>
      <c r="K30">
        <v>1</v>
      </c>
      <c r="L30" s="47"/>
      <c r="M30" s="47"/>
      <c r="N30" s="41"/>
      <c r="O30" s="44"/>
      <c r="P30" s="44"/>
      <c r="Q30" s="41"/>
      <c r="R30" s="49"/>
    </row>
    <row r="31" spans="1:18" x14ac:dyDescent="0.45">
      <c r="C31" s="6"/>
      <c r="D31" s="6"/>
      <c r="E31" s="12" t="s">
        <v>82</v>
      </c>
      <c r="F31" s="42"/>
      <c r="G31" s="45"/>
      <c r="H31" s="6"/>
      <c r="I31" s="6"/>
      <c r="J31" s="48"/>
      <c r="K31" s="6"/>
      <c r="L31" s="48"/>
      <c r="M31" s="48"/>
      <c r="N31" s="43"/>
      <c r="O31" s="45"/>
      <c r="P31" s="45"/>
      <c r="Q31" s="43"/>
      <c r="R31" s="48"/>
    </row>
    <row r="32" spans="1:18" x14ac:dyDescent="0.45">
      <c r="C32" s="9" t="s">
        <v>84</v>
      </c>
      <c r="E32" s="9" t="s">
        <v>81</v>
      </c>
      <c r="F32" s="40"/>
      <c r="G32" s="44"/>
      <c r="H32">
        <v>1</v>
      </c>
      <c r="I32">
        <v>2</v>
      </c>
      <c r="J32" s="47"/>
      <c r="K32">
        <v>1</v>
      </c>
      <c r="L32" s="47"/>
      <c r="M32" s="47"/>
      <c r="N32" s="41"/>
      <c r="O32" s="44"/>
      <c r="P32" s="44"/>
      <c r="Q32" s="41"/>
      <c r="R32" s="49"/>
    </row>
    <row r="33" spans="3:18" x14ac:dyDescent="0.45">
      <c r="C33" s="6"/>
      <c r="D33" s="6"/>
      <c r="E33" s="12" t="s">
        <v>82</v>
      </c>
      <c r="F33" s="42"/>
      <c r="G33" s="45"/>
      <c r="H33" s="6"/>
      <c r="I33" s="6"/>
      <c r="J33" s="48"/>
      <c r="K33" s="6"/>
      <c r="L33" s="48"/>
      <c r="M33" s="48"/>
      <c r="N33" s="43"/>
      <c r="O33" s="45"/>
      <c r="P33" s="45"/>
      <c r="Q33" s="43"/>
      <c r="R33" s="48"/>
    </row>
    <row r="34" spans="3:18" x14ac:dyDescent="0.45">
      <c r="C34" s="9" t="s">
        <v>85</v>
      </c>
      <c r="E34" s="9" t="s">
        <v>81</v>
      </c>
      <c r="F34" s="41"/>
      <c r="G34" s="44"/>
      <c r="H34">
        <v>1</v>
      </c>
      <c r="I34">
        <v>1</v>
      </c>
      <c r="J34" s="47"/>
      <c r="K34">
        <v>1</v>
      </c>
      <c r="L34" s="47"/>
      <c r="M34" s="47"/>
      <c r="N34" s="41"/>
      <c r="O34" s="44"/>
      <c r="P34" s="44"/>
      <c r="Q34" s="41"/>
      <c r="R34" s="49"/>
    </row>
    <row r="35" spans="3:18" x14ac:dyDescent="0.45">
      <c r="C35" s="6"/>
      <c r="D35" s="6"/>
      <c r="E35" s="12" t="s">
        <v>82</v>
      </c>
      <c r="F35" s="43"/>
      <c r="G35" s="45"/>
      <c r="H35" s="6"/>
      <c r="I35" s="6"/>
      <c r="J35" s="48"/>
      <c r="K35" s="6"/>
      <c r="L35" s="48"/>
      <c r="M35" s="48"/>
      <c r="N35" s="48"/>
      <c r="O35" s="48"/>
      <c r="P35" s="48"/>
      <c r="Q35" s="43"/>
      <c r="R35" s="48"/>
    </row>
    <row r="36" spans="3:18" ht="14.65" thickBot="1" x14ac:dyDescent="0.5"/>
    <row r="37" spans="3:18" ht="14.65" thickBot="1" x14ac:dyDescent="0.5">
      <c r="C37" s="33" t="s">
        <v>86</v>
      </c>
      <c r="D37" s="34"/>
      <c r="E37" s="35"/>
    </row>
    <row r="38" spans="3:18" ht="15.75" x14ac:dyDescent="0.55000000000000004">
      <c r="C38" s="14" t="s">
        <v>87</v>
      </c>
      <c r="D38" s="15">
        <v>8.8539999999999992E-12</v>
      </c>
      <c r="E38" s="16" t="s">
        <v>88</v>
      </c>
    </row>
    <row r="39" spans="3:18" ht="15.75" x14ac:dyDescent="0.55000000000000004">
      <c r="C39" s="17" t="s">
        <v>89</v>
      </c>
      <c r="D39" s="18">
        <v>78.5</v>
      </c>
      <c r="E39" s="19"/>
    </row>
    <row r="40" spans="3:18" ht="15.75" x14ac:dyDescent="0.45">
      <c r="C40" s="17" t="s">
        <v>90</v>
      </c>
      <c r="D40" s="20">
        <f>D39*D38</f>
        <v>6.950389999999999E-10</v>
      </c>
      <c r="E40" s="19" t="s">
        <v>91</v>
      </c>
    </row>
    <row r="41" spans="3:18" ht="15.75" x14ac:dyDescent="0.55000000000000004">
      <c r="C41" s="17" t="s">
        <v>92</v>
      </c>
      <c r="D41" s="20">
        <v>1.3800000000000001E-23</v>
      </c>
      <c r="E41" s="19" t="s">
        <v>93</v>
      </c>
    </row>
    <row r="42" spans="3:18" x14ac:dyDescent="0.45">
      <c r="C42" s="17" t="s">
        <v>94</v>
      </c>
      <c r="D42" s="21">
        <f>273.15+25</f>
        <v>298.14999999999998</v>
      </c>
      <c r="E42" s="19" t="s">
        <v>95</v>
      </c>
    </row>
    <row r="43" spans="3:18" x14ac:dyDescent="0.45">
      <c r="C43" s="17" t="s">
        <v>96</v>
      </c>
      <c r="D43" s="20">
        <v>1.602E-19</v>
      </c>
      <c r="E43" s="19" t="s">
        <v>97</v>
      </c>
    </row>
    <row r="44" spans="3:18" ht="15.75" x14ac:dyDescent="0.55000000000000004">
      <c r="C44" s="17" t="s">
        <v>98</v>
      </c>
      <c r="D44" s="20">
        <v>6.02E+23</v>
      </c>
      <c r="E44" s="19" t="s">
        <v>99</v>
      </c>
    </row>
    <row r="45" spans="3:18" x14ac:dyDescent="0.45">
      <c r="C45" s="22" t="s">
        <v>100</v>
      </c>
      <c r="D45" s="23">
        <v>0.88719999999999999</v>
      </c>
      <c r="E45" s="24" t="s">
        <v>101</v>
      </c>
    </row>
    <row r="46" spans="3:18" ht="14.65" thickBot="1" x14ac:dyDescent="0.5">
      <c r="C46" s="25" t="s">
        <v>102</v>
      </c>
      <c r="D46" s="26">
        <f>D45/1000</f>
        <v>8.8719999999999999E-4</v>
      </c>
      <c r="E46" s="27" t="s">
        <v>103</v>
      </c>
    </row>
    <row r="47" spans="3:18" ht="14.65" thickBot="1" x14ac:dyDescent="0.5">
      <c r="C47" s="9"/>
      <c r="D47" s="13"/>
    </row>
    <row r="48" spans="3:18" ht="14.65" thickBot="1" x14ac:dyDescent="0.5">
      <c r="C48" s="33" t="s">
        <v>104</v>
      </c>
      <c r="D48" s="34"/>
      <c r="E48" s="35"/>
    </row>
    <row r="49" spans="3:5" ht="15.75" x14ac:dyDescent="0.55000000000000004">
      <c r="C49" s="14" t="s">
        <v>105</v>
      </c>
      <c r="D49" s="28">
        <f>58.6/2</f>
        <v>29.3</v>
      </c>
      <c r="E49" s="16" t="s">
        <v>106</v>
      </c>
    </row>
    <row r="50" spans="3:5" ht="14.65" thickBot="1" x14ac:dyDescent="0.5">
      <c r="C50" s="25" t="s">
        <v>102</v>
      </c>
      <c r="D50" s="29">
        <f>D49/1000000000</f>
        <v>2.9300000000000001E-8</v>
      </c>
      <c r="E50" s="30" t="s">
        <v>107</v>
      </c>
    </row>
  </sheetData>
  <mergeCells count="5">
    <mergeCell ref="I21:J21"/>
    <mergeCell ref="K21:L21"/>
    <mergeCell ref="O21:P21"/>
    <mergeCell ref="C37:E37"/>
    <mergeCell ref="C48:E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"/>
  <sheetViews>
    <sheetView workbookViewId="0"/>
  </sheetViews>
  <sheetFormatPr defaultRowHeight="14.25" x14ac:dyDescent="0.45"/>
  <cols>
    <col min="1" max="1" width="9.1328125" style="4"/>
  </cols>
  <sheetData>
    <row r="1" spans="1:25" s="6" customFormat="1" x14ac:dyDescent="0.45">
      <c r="A1" s="5" t="s">
        <v>57</v>
      </c>
      <c r="B1" s="36" t="s">
        <v>55</v>
      </c>
      <c r="C1" s="36"/>
      <c r="D1" s="36"/>
      <c r="E1" s="36"/>
      <c r="F1" s="36"/>
      <c r="G1" s="36"/>
      <c r="H1" s="36"/>
      <c r="I1" s="36"/>
      <c r="J1" s="36"/>
      <c r="K1" s="36"/>
      <c r="L1" s="37" t="s">
        <v>56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x14ac:dyDescent="0.45">
      <c r="A2" s="3" t="s">
        <v>58</v>
      </c>
    </row>
    <row r="20" spans="1:1" s="6" customFormat="1" x14ac:dyDescent="0.45">
      <c r="A20" s="7"/>
    </row>
    <row r="21" spans="1:1" x14ac:dyDescent="0.45">
      <c r="A21" s="3" t="s">
        <v>59</v>
      </c>
    </row>
    <row r="39" spans="1:1" s="6" customFormat="1" x14ac:dyDescent="0.45">
      <c r="A39" s="7"/>
    </row>
    <row r="40" spans="1:1" x14ac:dyDescent="0.45">
      <c r="A40" s="3" t="s">
        <v>60</v>
      </c>
    </row>
    <row r="58" spans="1:1" s="6" customFormat="1" x14ac:dyDescent="0.45">
      <c r="A58" s="7"/>
    </row>
    <row r="59" spans="1:1" x14ac:dyDescent="0.45">
      <c r="A59" s="3" t="s">
        <v>61</v>
      </c>
    </row>
    <row r="77" spans="1:1" s="6" customFormat="1" x14ac:dyDescent="0.45">
      <c r="A77" s="7"/>
    </row>
    <row r="78" spans="1:1" x14ac:dyDescent="0.45">
      <c r="A78" s="3" t="s">
        <v>62</v>
      </c>
    </row>
    <row r="96" spans="1:1" s="6" customFormat="1" x14ac:dyDescent="0.45">
      <c r="A96" s="7"/>
    </row>
    <row r="97" spans="1:1" x14ac:dyDescent="0.45">
      <c r="A97" s="3" t="s">
        <v>63</v>
      </c>
    </row>
    <row r="115" spans="1:1" s="6" customFormat="1" x14ac:dyDescent="0.45">
      <c r="A115" s="7"/>
    </row>
  </sheetData>
  <mergeCells count="2">
    <mergeCell ref="B1:K1"/>
    <mergeCell ref="L1:Y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Table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Lattao Charisma</dc:creator>
  <cp:lastModifiedBy>Louie, Stacey M</cp:lastModifiedBy>
  <dcterms:created xsi:type="dcterms:W3CDTF">2025-03-05T01:10:16Z</dcterms:created>
  <dcterms:modified xsi:type="dcterms:W3CDTF">2025-10-27T05:35:23Z</dcterms:modified>
</cp:coreProperties>
</file>