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acqulyn\Box\JB\ME 270_ Archive JB\Fall 2022\"/>
    </mc:Choice>
  </mc:AlternateContent>
  <xr:revisionPtr revIDLastSave="0" documentId="8_{95973D64-1E92-491F-8C2A-30AA595C4A14}" xr6:coauthVersionLast="47" xr6:coauthVersionMax="47" xr10:uidLastSave="{00000000-0000-0000-0000-000000000000}"/>
  <bookViews>
    <workbookView xWindow="-110" yWindow="-110" windowWidth="19420" windowHeight="10420" xr2:uid="{7F286305-A717-438B-B75E-C0EBA302651A}"/>
  </bookViews>
  <sheets>
    <sheet name="House of Quality_D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54" i="1" l="1"/>
  <c r="Z53" i="1"/>
  <c r="Z52" i="1"/>
  <c r="Z51" i="1"/>
  <c r="Z49" i="1"/>
  <c r="Z48" i="1"/>
  <c r="Z47" i="1"/>
  <c r="Z46" i="1"/>
  <c r="BM43" i="1"/>
  <c r="BL43" i="1"/>
  <c r="BK43" i="1"/>
  <c r="BH43" i="1"/>
  <c r="BE43" i="1"/>
  <c r="BI43" i="1" s="1"/>
  <c r="BC43" i="1"/>
  <c r="BB43" i="1"/>
  <c r="BA43" i="1"/>
  <c r="AZ43" i="1"/>
  <c r="AY43" i="1"/>
  <c r="AX43" i="1"/>
  <c r="AW43" i="1"/>
  <c r="AV43" i="1"/>
  <c r="AU43" i="1"/>
  <c r="AT43" i="1"/>
  <c r="AS43" i="1"/>
  <c r="AR43" i="1"/>
  <c r="AQ43" i="1"/>
  <c r="AP43" i="1"/>
  <c r="AO43" i="1"/>
  <c r="AN43" i="1"/>
  <c r="AM43" i="1"/>
  <c r="AL43" i="1"/>
  <c r="AK43" i="1"/>
  <c r="BM42" i="1"/>
  <c r="BL42" i="1"/>
  <c r="BI42" i="1"/>
  <c r="BH42" i="1"/>
  <c r="BG42" i="1"/>
  <c r="BF42" i="1"/>
  <c r="BE42" i="1"/>
  <c r="BN42" i="1" s="1"/>
  <c r="BC42" i="1"/>
  <c r="BB42" i="1"/>
  <c r="BA42" i="1"/>
  <c r="AZ42" i="1"/>
  <c r="AY42" i="1"/>
  <c r="AX42" i="1"/>
  <c r="AW42" i="1"/>
  <c r="AV42" i="1"/>
  <c r="AU42" i="1"/>
  <c r="AT42" i="1"/>
  <c r="AS42" i="1"/>
  <c r="AR42" i="1"/>
  <c r="AQ42" i="1"/>
  <c r="AP42" i="1"/>
  <c r="AO42" i="1"/>
  <c r="AN42" i="1"/>
  <c r="AM42" i="1"/>
  <c r="AL42" i="1"/>
  <c r="AK42" i="1"/>
  <c r="BM41" i="1"/>
  <c r="BL41" i="1"/>
  <c r="BK41" i="1"/>
  <c r="BH41" i="1"/>
  <c r="BE41" i="1"/>
  <c r="BI41" i="1" s="1"/>
  <c r="BC41" i="1"/>
  <c r="BB41" i="1"/>
  <c r="BA41" i="1"/>
  <c r="AZ41" i="1"/>
  <c r="AY41" i="1"/>
  <c r="AX41" i="1"/>
  <c r="AW41" i="1"/>
  <c r="AV41" i="1"/>
  <c r="AU41" i="1"/>
  <c r="AT41" i="1"/>
  <c r="AS41" i="1"/>
  <c r="AR41" i="1"/>
  <c r="AQ41" i="1"/>
  <c r="AP41" i="1"/>
  <c r="AO41" i="1"/>
  <c r="AN41" i="1"/>
  <c r="AM41" i="1"/>
  <c r="AL41" i="1"/>
  <c r="AK41" i="1"/>
  <c r="BM40" i="1"/>
  <c r="BL40" i="1"/>
  <c r="BI40" i="1"/>
  <c r="BH40" i="1"/>
  <c r="BG40" i="1"/>
  <c r="BF40" i="1"/>
  <c r="BE40" i="1"/>
  <c r="BN40" i="1" s="1"/>
  <c r="BC40" i="1"/>
  <c r="BB40" i="1"/>
  <c r="BA40" i="1"/>
  <c r="AZ40" i="1"/>
  <c r="AY40" i="1"/>
  <c r="AX40" i="1"/>
  <c r="AW40" i="1"/>
  <c r="AV40" i="1"/>
  <c r="AU40" i="1"/>
  <c r="AT40" i="1"/>
  <c r="AS40" i="1"/>
  <c r="AR40" i="1"/>
  <c r="AQ40" i="1"/>
  <c r="AP40" i="1"/>
  <c r="AO40" i="1"/>
  <c r="AN40" i="1"/>
  <c r="AM40" i="1"/>
  <c r="AL40" i="1"/>
  <c r="AK40" i="1"/>
  <c r="BM39" i="1"/>
  <c r="BL39" i="1"/>
  <c r="BK39" i="1"/>
  <c r="BH39" i="1"/>
  <c r="BE39" i="1"/>
  <c r="BI39" i="1" s="1"/>
  <c r="BC39" i="1"/>
  <c r="BB39" i="1"/>
  <c r="BA39" i="1"/>
  <c r="AZ39" i="1"/>
  <c r="AY39" i="1"/>
  <c r="AX39" i="1"/>
  <c r="AW39" i="1"/>
  <c r="AV39" i="1"/>
  <c r="AU39" i="1"/>
  <c r="AT39" i="1"/>
  <c r="AS39" i="1"/>
  <c r="AR39" i="1"/>
  <c r="AQ39" i="1"/>
  <c r="AP39" i="1"/>
  <c r="AO39" i="1"/>
  <c r="AN39" i="1"/>
  <c r="AM39" i="1"/>
  <c r="AL39" i="1"/>
  <c r="AK39" i="1"/>
  <c r="BM38" i="1"/>
  <c r="BL38" i="1"/>
  <c r="BI38" i="1"/>
  <c r="BH38" i="1"/>
  <c r="BG38" i="1"/>
  <c r="BF38" i="1"/>
  <c r="BE38" i="1"/>
  <c r="BN38" i="1" s="1"/>
  <c r="BC38" i="1"/>
  <c r="BB38" i="1"/>
  <c r="BA38" i="1"/>
  <c r="AZ38" i="1"/>
  <c r="AY38" i="1"/>
  <c r="AX38" i="1"/>
  <c r="AW38" i="1"/>
  <c r="AV38" i="1"/>
  <c r="AU38" i="1"/>
  <c r="AT38" i="1"/>
  <c r="AS38" i="1"/>
  <c r="AR38" i="1"/>
  <c r="AQ38" i="1"/>
  <c r="AP38" i="1"/>
  <c r="AO38" i="1"/>
  <c r="AN38" i="1"/>
  <c r="AM38" i="1"/>
  <c r="AL38" i="1"/>
  <c r="AK38" i="1"/>
  <c r="BM37" i="1"/>
  <c r="BL37" i="1"/>
  <c r="BK37" i="1"/>
  <c r="BH37" i="1"/>
  <c r="BE37" i="1"/>
  <c r="BI37" i="1" s="1"/>
  <c r="BC37" i="1"/>
  <c r="BB37" i="1"/>
  <c r="BA37" i="1"/>
  <c r="AZ37" i="1"/>
  <c r="AY37" i="1"/>
  <c r="AX37" i="1"/>
  <c r="AW37" i="1"/>
  <c r="AV37" i="1"/>
  <c r="AU37" i="1"/>
  <c r="AT37" i="1"/>
  <c r="AS37" i="1"/>
  <c r="AR37" i="1"/>
  <c r="AQ37" i="1"/>
  <c r="AP37" i="1"/>
  <c r="AO37" i="1"/>
  <c r="AN37" i="1"/>
  <c r="AM37" i="1"/>
  <c r="AL37" i="1"/>
  <c r="AK37" i="1"/>
  <c r="BM36" i="1"/>
  <c r="BL36" i="1"/>
  <c r="BI36" i="1"/>
  <c r="BH36" i="1"/>
  <c r="BG36" i="1"/>
  <c r="BF36" i="1"/>
  <c r="BE36" i="1"/>
  <c r="BN36" i="1" s="1"/>
  <c r="BC36" i="1"/>
  <c r="BB36" i="1"/>
  <c r="BA36" i="1"/>
  <c r="AZ36" i="1"/>
  <c r="AY36" i="1"/>
  <c r="AX36" i="1"/>
  <c r="AW36" i="1"/>
  <c r="AV36" i="1"/>
  <c r="AU36" i="1"/>
  <c r="AT36" i="1"/>
  <c r="AS36" i="1"/>
  <c r="AR36" i="1"/>
  <c r="AQ36" i="1"/>
  <c r="AP36" i="1"/>
  <c r="AO36" i="1"/>
  <c r="AN36" i="1"/>
  <c r="AM36" i="1"/>
  <c r="AL36" i="1"/>
  <c r="AK36" i="1"/>
  <c r="BM35" i="1"/>
  <c r="BL35" i="1"/>
  <c r="BK35" i="1"/>
  <c r="BH35" i="1"/>
  <c r="BE35" i="1"/>
  <c r="BI35" i="1" s="1"/>
  <c r="BC35" i="1"/>
  <c r="BB35" i="1"/>
  <c r="BA35" i="1"/>
  <c r="AZ35" i="1"/>
  <c r="AY35" i="1"/>
  <c r="AX35" i="1"/>
  <c r="AW35" i="1"/>
  <c r="AV35" i="1"/>
  <c r="AU35" i="1"/>
  <c r="AT35" i="1"/>
  <c r="AS35" i="1"/>
  <c r="AR35" i="1"/>
  <c r="AQ35" i="1"/>
  <c r="AP35" i="1"/>
  <c r="AO35" i="1"/>
  <c r="AN35" i="1"/>
  <c r="AM35" i="1"/>
  <c r="AL35" i="1"/>
  <c r="AK35" i="1"/>
  <c r="BM34" i="1"/>
  <c r="BL34" i="1"/>
  <c r="BI34" i="1"/>
  <c r="BH34" i="1"/>
  <c r="BG34" i="1"/>
  <c r="BF34" i="1"/>
  <c r="BE34" i="1"/>
  <c r="BN34" i="1" s="1"/>
  <c r="BC34" i="1"/>
  <c r="BB34" i="1"/>
  <c r="BA34" i="1"/>
  <c r="AZ34" i="1"/>
  <c r="AY34" i="1"/>
  <c r="AX34" i="1"/>
  <c r="AW34" i="1"/>
  <c r="AV34" i="1"/>
  <c r="AU34" i="1"/>
  <c r="AT34" i="1"/>
  <c r="AS34" i="1"/>
  <c r="AR34" i="1"/>
  <c r="AQ34" i="1"/>
  <c r="AP34" i="1"/>
  <c r="AO34" i="1"/>
  <c r="AN34" i="1"/>
  <c r="AM34" i="1"/>
  <c r="AL34" i="1"/>
  <c r="AK34" i="1"/>
  <c r="BM33" i="1"/>
  <c r="BL33" i="1"/>
  <c r="BK33" i="1"/>
  <c r="BH33" i="1"/>
  <c r="BE33" i="1"/>
  <c r="BI33" i="1" s="1"/>
  <c r="BC33" i="1"/>
  <c r="BB33" i="1"/>
  <c r="BA33" i="1"/>
  <c r="AZ33" i="1"/>
  <c r="AY33" i="1"/>
  <c r="AX33" i="1"/>
  <c r="AW33" i="1"/>
  <c r="AV33" i="1"/>
  <c r="AU33" i="1"/>
  <c r="AT33" i="1"/>
  <c r="AS33" i="1"/>
  <c r="AR33" i="1"/>
  <c r="AQ33" i="1"/>
  <c r="AP33" i="1"/>
  <c r="AO33" i="1"/>
  <c r="AN33" i="1"/>
  <c r="AM33" i="1"/>
  <c r="AL33" i="1"/>
  <c r="AK33" i="1"/>
  <c r="BM32" i="1"/>
  <c r="BL32" i="1"/>
  <c r="BI32" i="1"/>
  <c r="BH32" i="1"/>
  <c r="BG32" i="1"/>
  <c r="BF32" i="1"/>
  <c r="BE32" i="1"/>
  <c r="BN32" i="1" s="1"/>
  <c r="BC32" i="1"/>
  <c r="BB32" i="1"/>
  <c r="BA32" i="1"/>
  <c r="AZ32" i="1"/>
  <c r="AY32" i="1"/>
  <c r="AX32" i="1"/>
  <c r="AW32" i="1"/>
  <c r="AV32" i="1"/>
  <c r="AU32" i="1"/>
  <c r="AT32" i="1"/>
  <c r="AS32" i="1"/>
  <c r="AR32" i="1"/>
  <c r="AQ32" i="1"/>
  <c r="AP32" i="1"/>
  <c r="AO32" i="1"/>
  <c r="AN32" i="1"/>
  <c r="AM32" i="1"/>
  <c r="AL32" i="1"/>
  <c r="AK32" i="1"/>
  <c r="BM31" i="1"/>
  <c r="BL31" i="1"/>
  <c r="BK31" i="1"/>
  <c r="BH31" i="1"/>
  <c r="BE31" i="1"/>
  <c r="BI31" i="1" s="1"/>
  <c r="BC31" i="1"/>
  <c r="BB31" i="1"/>
  <c r="BA31" i="1"/>
  <c r="AZ31" i="1"/>
  <c r="AQ31" i="1"/>
  <c r="AK31" i="1"/>
  <c r="AR31" i="1" s="1"/>
  <c r="BM30" i="1"/>
  <c r="BL30" i="1"/>
  <c r="BI30" i="1"/>
  <c r="BH30" i="1"/>
  <c r="BG30" i="1"/>
  <c r="BF30" i="1"/>
  <c r="BE30" i="1"/>
  <c r="BN30" i="1" s="1"/>
  <c r="BC30" i="1"/>
  <c r="BB30" i="1"/>
  <c r="BA30" i="1"/>
  <c r="AZ30" i="1"/>
  <c r="AY30" i="1"/>
  <c r="AX30" i="1"/>
  <c r="AW30" i="1"/>
  <c r="AV30" i="1"/>
  <c r="AU30" i="1"/>
  <c r="AT30" i="1"/>
  <c r="AR30" i="1"/>
  <c r="AQ30" i="1"/>
  <c r="AP30" i="1"/>
  <c r="AO30" i="1"/>
  <c r="AN30" i="1"/>
  <c r="AM30" i="1"/>
  <c r="AL30" i="1"/>
  <c r="AK30" i="1"/>
  <c r="AS30" i="1" s="1"/>
  <c r="BM29" i="1"/>
  <c r="BL29" i="1"/>
  <c r="BK29" i="1"/>
  <c r="BH29" i="1"/>
  <c r="BE29" i="1"/>
  <c r="BI29" i="1" s="1"/>
  <c r="BC29" i="1"/>
  <c r="BB29" i="1"/>
  <c r="BA29" i="1"/>
  <c r="AZ29" i="1"/>
  <c r="AX29" i="1"/>
  <c r="AW29" i="1"/>
  <c r="AV29" i="1"/>
  <c r="AR29" i="1"/>
  <c r="AQ29" i="1"/>
  <c r="AL29" i="1"/>
  <c r="AK29" i="1"/>
  <c r="AY29" i="1" s="1"/>
  <c r="BM28" i="1"/>
  <c r="BL28" i="1"/>
  <c r="BI28" i="1"/>
  <c r="BH28" i="1"/>
  <c r="BG28" i="1"/>
  <c r="BF28" i="1"/>
  <c r="BE28" i="1"/>
  <c r="BN28" i="1" s="1"/>
  <c r="BC28" i="1"/>
  <c r="BB28" i="1"/>
  <c r="BA28" i="1"/>
  <c r="AZ28" i="1"/>
  <c r="AY28" i="1"/>
  <c r="AX28" i="1"/>
  <c r="AW28" i="1"/>
  <c r="AV28" i="1"/>
  <c r="AU28" i="1"/>
  <c r="AT28" i="1"/>
  <c r="AR28" i="1"/>
  <c r="AQ28" i="1"/>
  <c r="AP28" i="1"/>
  <c r="AO28" i="1"/>
  <c r="AN28" i="1"/>
  <c r="AM28" i="1"/>
  <c r="AL28" i="1"/>
  <c r="AK28" i="1"/>
  <c r="AS28" i="1" s="1"/>
  <c r="BM27" i="1"/>
  <c r="BL27" i="1"/>
  <c r="BK27" i="1"/>
  <c r="BH27" i="1"/>
  <c r="BE27" i="1"/>
  <c r="BI27" i="1" s="1"/>
  <c r="BC27" i="1"/>
  <c r="BB27" i="1"/>
  <c r="BA27" i="1"/>
  <c r="AZ27" i="1"/>
  <c r="AU27" i="1"/>
  <c r="AS27" i="1"/>
  <c r="AN27" i="1"/>
  <c r="AM27" i="1"/>
  <c r="AL27" i="1"/>
  <c r="AK27" i="1"/>
  <c r="AR27" i="1" s="1"/>
  <c r="BM26" i="1"/>
  <c r="BM44" i="1" s="1"/>
  <c r="AG44" i="1" s="1"/>
  <c r="BL26" i="1"/>
  <c r="BL44" i="1" s="1"/>
  <c r="AF44" i="1" s="1"/>
  <c r="BI26" i="1"/>
  <c r="BH26" i="1"/>
  <c r="BH44" i="1" s="1"/>
  <c r="AB44" i="1" s="1"/>
  <c r="BG26" i="1"/>
  <c r="BF26" i="1"/>
  <c r="BE26" i="1"/>
  <c r="BN26" i="1" s="1"/>
  <c r="BC26" i="1"/>
  <c r="BC44" i="1" s="1"/>
  <c r="Y44" i="1" s="1"/>
  <c r="BB26" i="1"/>
  <c r="BB44" i="1" s="1"/>
  <c r="X44" i="1" s="1"/>
  <c r="BA26" i="1"/>
  <c r="BA44" i="1" s="1"/>
  <c r="W44" i="1" s="1"/>
  <c r="AZ26" i="1"/>
  <c r="AZ44" i="1" s="1"/>
  <c r="V44" i="1" s="1"/>
  <c r="AY26" i="1"/>
  <c r="AX26" i="1"/>
  <c r="AW26" i="1"/>
  <c r="AV26" i="1"/>
  <c r="AU26" i="1"/>
  <c r="AT26" i="1"/>
  <c r="AR26" i="1"/>
  <c r="AQ26" i="1"/>
  <c r="AP26" i="1"/>
  <c r="AO26" i="1"/>
  <c r="AN26" i="1"/>
  <c r="AM26" i="1"/>
  <c r="AL26" i="1"/>
  <c r="AK26" i="1"/>
  <c r="AS26" i="1" s="1"/>
  <c r="BN24" i="1"/>
  <c r="BM24" i="1"/>
  <c r="BL24" i="1"/>
  <c r="BK24" i="1"/>
  <c r="BJ24" i="1"/>
  <c r="BI24" i="1"/>
  <c r="BH24" i="1"/>
  <c r="BG24" i="1"/>
  <c r="BF24" i="1"/>
  <c r="Z20" i="1"/>
  <c r="Y19" i="1"/>
  <c r="X18" i="1"/>
  <c r="W17" i="1"/>
  <c r="V16" i="1"/>
  <c r="U15" i="1"/>
  <c r="T14" i="1"/>
  <c r="S13" i="1"/>
  <c r="R12" i="1"/>
  <c r="Q11" i="1"/>
  <c r="P10" i="1"/>
  <c r="O9" i="1"/>
  <c r="N8" i="1"/>
  <c r="M7" i="1"/>
  <c r="L6" i="1"/>
  <c r="K5" i="1"/>
  <c r="J4" i="1"/>
  <c r="BI44" i="1" l="1"/>
  <c r="AC44" i="1" s="1"/>
  <c r="AU44" i="1"/>
  <c r="Q44" i="1" s="1"/>
  <c r="AT44" i="1"/>
  <c r="P44" i="1" s="1"/>
  <c r="AS29" i="1"/>
  <c r="AS31" i="1"/>
  <c r="AT27" i="1"/>
  <c r="AT29" i="1"/>
  <c r="AT31" i="1"/>
  <c r="AU29" i="1"/>
  <c r="BN29" i="1"/>
  <c r="AN31" i="1"/>
  <c r="AV31" i="1"/>
  <c r="BN31" i="1"/>
  <c r="BN33" i="1"/>
  <c r="BN35" i="1"/>
  <c r="BN37" i="1"/>
  <c r="BN39" i="1"/>
  <c r="BN41" i="1"/>
  <c r="BN43" i="1"/>
  <c r="BK26" i="1"/>
  <c r="AO27" i="1"/>
  <c r="AO44" i="1" s="1"/>
  <c r="K44" i="1" s="1"/>
  <c r="AW27" i="1"/>
  <c r="AW44" i="1" s="1"/>
  <c r="S44" i="1" s="1"/>
  <c r="BF27" i="1"/>
  <c r="BF44" i="1" s="1"/>
  <c r="Z44" i="1" s="1"/>
  <c r="BK28" i="1"/>
  <c r="AO29" i="1"/>
  <c r="BF29" i="1"/>
  <c r="BK30" i="1"/>
  <c r="AO31" i="1"/>
  <c r="AW31" i="1"/>
  <c r="BF31" i="1"/>
  <c r="BK32" i="1"/>
  <c r="BF33" i="1"/>
  <c r="BK34" i="1"/>
  <c r="BF35" i="1"/>
  <c r="BK36" i="1"/>
  <c r="BF37" i="1"/>
  <c r="BK38" i="1"/>
  <c r="BF39" i="1"/>
  <c r="BK40" i="1"/>
  <c r="BF41" i="1"/>
  <c r="BK42" i="1"/>
  <c r="BF43" i="1"/>
  <c r="AL31" i="1"/>
  <c r="AL44" i="1" s="1"/>
  <c r="H44" i="1" s="1"/>
  <c r="AM29" i="1"/>
  <c r="AM44" i="1" s="1"/>
  <c r="I44" i="1" s="1"/>
  <c r="AV27" i="1"/>
  <c r="BN27" i="1"/>
  <c r="BN44" i="1" s="1"/>
  <c r="AH44" i="1" s="1"/>
  <c r="AN29" i="1"/>
  <c r="AP27" i="1"/>
  <c r="AP44" i="1" s="1"/>
  <c r="L44" i="1" s="1"/>
  <c r="AX27" i="1"/>
  <c r="AR44" i="1" s="1"/>
  <c r="N44" i="1" s="1"/>
  <c r="BG27" i="1"/>
  <c r="BG44" i="1" s="1"/>
  <c r="AA44" i="1" s="1"/>
  <c r="AP29" i="1"/>
  <c r="AS44" i="1" s="1"/>
  <c r="O44" i="1" s="1"/>
  <c r="BG29" i="1"/>
  <c r="AP31" i="1"/>
  <c r="AX31" i="1"/>
  <c r="BG31" i="1"/>
  <c r="BG33" i="1"/>
  <c r="BG35" i="1"/>
  <c r="BG37" i="1"/>
  <c r="BG39" i="1"/>
  <c r="BG41" i="1"/>
  <c r="BG43" i="1"/>
  <c r="AU31" i="1"/>
  <c r="AM31" i="1"/>
  <c r="AQ27" i="1"/>
  <c r="AQ44" i="1" s="1"/>
  <c r="M44" i="1" s="1"/>
  <c r="AY27" i="1"/>
  <c r="AY44" i="1" s="1"/>
  <c r="U44" i="1" s="1"/>
  <c r="AY31" i="1"/>
  <c r="AX44" i="1" l="1"/>
  <c r="T44" i="1" s="1"/>
  <c r="AV44" i="1"/>
  <c r="R44" i="1" s="1"/>
  <c r="AN44" i="1"/>
  <c r="J44" i="1" s="1"/>
  <c r="BK44" i="1"/>
  <c r="AE44" i="1" s="1"/>
</calcChain>
</file>

<file path=xl/sharedStrings.xml><?xml version="1.0" encoding="utf-8"?>
<sst xmlns="http://schemas.openxmlformats.org/spreadsheetml/2006/main" count="195" uniqueCount="114">
  <si>
    <t>HOME</t>
  </si>
  <si>
    <t>QUALITY FUNCTION DEPLOYMENT (QFD)</t>
  </si>
  <si>
    <t>Air flow control range</t>
  </si>
  <si>
    <t>Note:
Some systems may require more than one QFD.  Often it is separated by systems or subsystems.  See you instructor for more information.  To copy this worksheet just hold the "CTRL" key and click on the worksheet tab and drag across to duplicate.</t>
  </si>
  <si>
    <t>9. Function vs. Function - Trade-offs</t>
  </si>
  <si>
    <t>Key</t>
  </si>
  <si>
    <t>TR1</t>
  </si>
  <si>
    <t>Material Count</t>
  </si>
  <si>
    <t>Strong Positive Impact Left to Bottom</t>
  </si>
  <si>
    <t>TR2</t>
  </si>
  <si>
    <t>Moderate Positive Impact Left to Bottom</t>
  </si>
  <si>
    <t>TR3</t>
  </si>
  <si>
    <t>No Impact</t>
  </si>
  <si>
    <t>TR4</t>
  </si>
  <si>
    <t>Moderate Negative Impact Bottom to Left</t>
  </si>
  <si>
    <t>TR5</t>
  </si>
  <si>
    <t>Strong Negative Impact Bottom to Left</t>
  </si>
  <si>
    <t>TR6</t>
  </si>
  <si>
    <t>TR7</t>
  </si>
  <si>
    <t>If not related, leave blank</t>
  </si>
  <si>
    <t>TR8</t>
  </si>
  <si>
    <t>TR9</t>
  </si>
  <si>
    <t>TR10</t>
  </si>
  <si>
    <t>TR11</t>
  </si>
  <si>
    <t>TR12</t>
  </si>
  <si>
    <t>TR13</t>
  </si>
  <si>
    <t>TR14</t>
  </si>
  <si>
    <t>TR15</t>
  </si>
  <si>
    <t>TR16</t>
  </si>
  <si>
    <t>TR17</t>
  </si>
  <si>
    <t>TR18</t>
  </si>
  <si>
    <t>Direction of Improvement (+/-)</t>
  </si>
  <si>
    <t>-</t>
  </si>
  <si>
    <t>+</t>
  </si>
  <si>
    <t>Market</t>
  </si>
  <si>
    <t>1. Customer</t>
  </si>
  <si>
    <t>6.  Product Features (Functions)</t>
  </si>
  <si>
    <t>4.  Competition</t>
  </si>
  <si>
    <t>4.  Concepts</t>
  </si>
  <si>
    <t>Prioritization Calculations:</t>
  </si>
  <si>
    <t>End User</t>
  </si>
  <si>
    <t>Proprietor</t>
  </si>
  <si>
    <t>Distr/Shipper</t>
  </si>
  <si>
    <t>Manufacturer</t>
  </si>
  <si>
    <t>Sales/Lcl Distr</t>
  </si>
  <si>
    <t>Steps to build</t>
  </si>
  <si>
    <t>Use of local materials</t>
  </si>
  <si>
    <t>Combustion chamber Vol</t>
  </si>
  <si>
    <t>Wall heat transfer (Ext T)</t>
  </si>
  <si>
    <t>Cooking Temperature</t>
  </si>
  <si>
    <t>flame concealment</t>
  </si>
  <si>
    <t>Light weight</t>
  </si>
  <si>
    <t>Stove Size</t>
  </si>
  <si>
    <t>Features for Portability</t>
  </si>
  <si>
    <t>Fuel Access Area</t>
  </si>
  <si>
    <t>Air Intake Area</t>
  </si>
  <si>
    <t>Manufactured Cost</t>
  </si>
  <si>
    <t xml:space="preserve">Chitetezo mbaula </t>
  </si>
  <si>
    <t xml:space="preserve">Weber-741001 Grill </t>
  </si>
  <si>
    <t>GreenFire stove</t>
  </si>
  <si>
    <t>Rocket Stove</t>
  </si>
  <si>
    <t>Goals</t>
  </si>
  <si>
    <t>Rocket stove (clay)</t>
  </si>
  <si>
    <t>Skirt Stove</t>
  </si>
  <si>
    <t>Closed Bottom</t>
  </si>
  <si>
    <t>Open Bottom</t>
  </si>
  <si>
    <t>(3 x 6) =&gt;</t>
  </si>
  <si>
    <t>3.  Importance</t>
  </si>
  <si>
    <t>2. Customer Requirements</t>
  </si>
  <si>
    <t>7.  Meets Requirements?</t>
  </si>
  <si>
    <t>5.  Meets Reqmts?</t>
  </si>
  <si>
    <t>(3) Avg V</t>
  </si>
  <si>
    <t>WvH sum</t>
  </si>
  <si>
    <t>Decision Matrix Calculations</t>
  </si>
  <si>
    <t>Low cost</t>
  </si>
  <si>
    <t>Efficiency</t>
  </si>
  <si>
    <t>Safety</t>
  </si>
  <si>
    <t>Portability</t>
  </si>
  <si>
    <t>User friendly</t>
  </si>
  <si>
    <t>ease of assembly</t>
  </si>
  <si>
    <t>Ranking:</t>
  </si>
  <si>
    <t>&lt; Decision Matrix</t>
  </si>
  <si>
    <t>Priority =&gt;</t>
  </si>
  <si>
    <t>8. Benchmark Data - Engineering Specifications (Metrics)</t>
  </si>
  <si>
    <t>4. Market</t>
  </si>
  <si>
    <t>unk</t>
  </si>
  <si>
    <t>&lt;4</t>
  </si>
  <si>
    <t>&lt;10</t>
  </si>
  <si>
    <t>&gt;70</t>
  </si>
  <si>
    <t>&gt;=6</t>
  </si>
  <si>
    <t>&lt;=55</t>
  </si>
  <si>
    <t>&gt;300</t>
  </si>
  <si>
    <t>&lt;=8</t>
  </si>
  <si>
    <t>&lt;18</t>
  </si>
  <si>
    <t>&gt;0</t>
  </si>
  <si>
    <t>&gt;=100</t>
  </si>
  <si>
    <t>,&lt;20</t>
  </si>
  <si>
    <t>Goals - Engineering Specifications</t>
  </si>
  <si>
    <t>TBD</t>
  </si>
  <si>
    <t>Units:</t>
  </si>
  <si>
    <t>Count</t>
  </si>
  <si>
    <t>%</t>
  </si>
  <si>
    <t>Liter</t>
  </si>
  <si>
    <t>deg C</t>
  </si>
  <si>
    <t>kg</t>
  </si>
  <si>
    <t>Liters</t>
  </si>
  <si>
    <t>sq cm</t>
  </si>
  <si>
    <t>$US</t>
  </si>
  <si>
    <t>Sources:</t>
  </si>
  <si>
    <t>http://www.hedon.info/ImprovedCookstovesInMalawi</t>
  </si>
  <si>
    <t>http://about.pricegrabber.com/search_getprod.php/masterid=1044570/search=weber%2022%20one%20touch/st=product/sv=title&amp;mode=about_bbq</t>
  </si>
  <si>
    <t>`</t>
  </si>
  <si>
    <t>http://gearjunkie.com/wood-burning-camp-stove</t>
  </si>
  <si>
    <t>http://solarcooking.wikia.com/wiki/Rocket_Stove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</si>
</sst>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u/>
      <sz val="11"/>
      <color theme="10"/>
      <name val="Calibri"/>
      <family val="2"/>
      <scheme val="minor"/>
    </font>
    <font>
      <b/>
      <u/>
      <sz val="12"/>
      <color rgb="FF0000FF"/>
      <name val="Arial"/>
      <family val="2"/>
    </font>
    <font>
      <sz val="12"/>
      <name val="Arial"/>
      <family val="2"/>
    </font>
    <font>
      <b/>
      <sz val="12"/>
      <name val="Arial"/>
      <family val="2"/>
    </font>
    <font>
      <u/>
      <sz val="12"/>
      <color rgb="FF0000FF"/>
      <name val="Arial"/>
      <family val="2"/>
    </font>
  </fonts>
  <fills count="5">
    <fill>
      <patternFill patternType="none"/>
    </fill>
    <fill>
      <patternFill patternType="gray125"/>
    </fill>
    <fill>
      <patternFill patternType="solid">
        <fgColor rgb="FFC0C0C0"/>
        <bgColor rgb="FF000000"/>
      </patternFill>
    </fill>
    <fill>
      <patternFill patternType="solid">
        <fgColor rgb="FFFFFFFF"/>
        <bgColor rgb="FF000000"/>
      </patternFill>
    </fill>
    <fill>
      <patternFill patternType="solid">
        <fgColor rgb="FFA6A6A6"/>
        <bgColor rgb="FF000000"/>
      </patternFill>
    </fill>
  </fills>
  <borders count="64">
    <border>
      <left/>
      <right/>
      <top/>
      <bottom/>
      <diagonal/>
    </border>
    <border>
      <left style="thin">
        <color rgb="FFFFFFFF"/>
      </left>
      <right style="thin">
        <color rgb="FFFFFFFF"/>
      </right>
      <top style="thin">
        <color rgb="FFFFFFFF"/>
      </top>
      <bottom style="thin">
        <color rgb="FFFFFF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75">
    <xf numFmtId="0" fontId="0" fillId="0" borderId="0" xfId="0"/>
    <xf numFmtId="0" fontId="3" fillId="0" borderId="1" xfId="2" applyFont="1" applyFill="1" applyBorder="1" applyAlignment="1" applyProtection="1">
      <alignment horizontal="center" vertical="center" wrapText="1"/>
    </xf>
    <xf numFmtId="0" fontId="3" fillId="0" borderId="0" xfId="2" applyFont="1" applyFill="1" applyBorder="1" applyAlignment="1" applyProtection="1">
      <alignment horizontal="center"/>
    </xf>
    <xf numFmtId="0" fontId="4" fillId="0" borderId="0" xfId="0" applyFont="1"/>
    <xf numFmtId="0" fontId="5" fillId="0" borderId="0" xfId="0" applyFont="1" applyAlignment="1">
      <alignment horizont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5" fillId="0" borderId="0" xfId="0" applyFont="1" applyAlignment="1">
      <alignment horizontal="left"/>
    </xf>
    <xf numFmtId="0" fontId="5" fillId="0" borderId="0" xfId="0" applyFont="1"/>
    <xf numFmtId="0" fontId="4" fillId="0" borderId="5" xfId="0" applyFont="1" applyBorder="1" applyAlignment="1">
      <alignment horizontal="left" vertical="top" wrapText="1"/>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4" fillId="0" borderId="0" xfId="0" applyFont="1" applyAlignment="1">
      <alignment horizontal="right"/>
    </xf>
    <xf numFmtId="0" fontId="4" fillId="2" borderId="7" xfId="0" applyFont="1" applyFill="1" applyBorder="1" applyAlignment="1">
      <alignment horizontal="center"/>
    </xf>
    <xf numFmtId="0" fontId="4" fillId="0" borderId="0" xfId="0" applyFont="1" applyAlignment="1">
      <alignment horizontal="left"/>
    </xf>
    <xf numFmtId="0" fontId="4" fillId="0" borderId="0" xfId="0" applyFont="1" applyAlignment="1">
      <alignment horizontal="center"/>
    </xf>
    <xf numFmtId="0" fontId="4" fillId="3" borderId="7" xfId="0" applyFont="1" applyFill="1" applyBorder="1" applyAlignment="1">
      <alignment horizontal="center"/>
    </xf>
    <xf numFmtId="0" fontId="4" fillId="3" borderId="8" xfId="0" applyFont="1" applyFill="1" applyBorder="1" applyAlignment="1">
      <alignment horizontal="center"/>
    </xf>
    <xf numFmtId="0" fontId="4" fillId="3" borderId="9" xfId="0" applyFont="1" applyFill="1" applyBorder="1" applyAlignment="1">
      <alignment horizontal="center"/>
    </xf>
    <xf numFmtId="0" fontId="4" fillId="0" borderId="7" xfId="0" applyFont="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vertical="center"/>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7" xfId="0" applyFont="1" applyBorder="1"/>
    <xf numFmtId="0" fontId="4" fillId="0" borderId="8" xfId="0" applyFont="1" applyBorder="1"/>
    <xf numFmtId="0" fontId="4" fillId="0" borderId="9" xfId="0" applyFont="1" applyBorder="1"/>
    <xf numFmtId="0" fontId="4" fillId="0" borderId="2" xfId="0" applyFont="1" applyBorder="1"/>
    <xf numFmtId="0" fontId="4" fillId="2" borderId="9" xfId="0" applyFont="1" applyFill="1" applyBorder="1" applyAlignment="1">
      <alignment horizontal="center"/>
    </xf>
    <xf numFmtId="0" fontId="4" fillId="3" borderId="13" xfId="0" applyFont="1" applyFill="1" applyBorder="1" applyAlignment="1">
      <alignment horizontal="center"/>
    </xf>
    <xf numFmtId="0" fontId="4" fillId="3" borderId="14" xfId="0" applyFont="1" applyFill="1" applyBorder="1" applyAlignment="1">
      <alignment horizontal="center"/>
    </xf>
    <xf numFmtId="0" fontId="4" fillId="3" borderId="15" xfId="0" applyFont="1" applyFill="1" applyBorder="1" applyAlignment="1">
      <alignment horizontal="center"/>
    </xf>
    <xf numFmtId="0" fontId="5" fillId="0" borderId="0" xfId="0" applyFont="1" applyAlignment="1">
      <alignment horizontal="right"/>
    </xf>
    <xf numFmtId="0" fontId="5" fillId="0" borderId="16" xfId="0" applyFont="1" applyBorder="1" applyAlignment="1">
      <alignment horizontal="center"/>
    </xf>
    <xf numFmtId="0" fontId="5" fillId="0" borderId="17" xfId="0" applyFont="1" applyBorder="1" applyAlignment="1">
      <alignment horizontal="center"/>
    </xf>
    <xf numFmtId="0" fontId="5" fillId="0" borderId="17" xfId="0" applyFont="1" applyBorder="1"/>
    <xf numFmtId="0" fontId="5" fillId="0" borderId="18" xfId="0" applyFont="1" applyBorder="1"/>
    <xf numFmtId="0" fontId="5" fillId="3" borderId="16" xfId="0" applyFont="1" applyFill="1" applyBorder="1" applyAlignment="1">
      <alignment horizontal="center"/>
    </xf>
    <xf numFmtId="0" fontId="5" fillId="3" borderId="17" xfId="0" applyFont="1" applyFill="1" applyBorder="1" applyAlignment="1">
      <alignment horizontal="center"/>
    </xf>
    <xf numFmtId="0" fontId="5" fillId="3" borderId="18" xfId="0" applyFont="1" applyFill="1" applyBorder="1" applyAlignment="1">
      <alignment horizontal="center"/>
    </xf>
    <xf numFmtId="0" fontId="5" fillId="3" borderId="17" xfId="0" applyFont="1" applyFill="1" applyBorder="1"/>
    <xf numFmtId="0" fontId="5" fillId="3" borderId="18" xfId="0" applyFont="1" applyFill="1" applyBorder="1"/>
    <xf numFmtId="0" fontId="5" fillId="4" borderId="19" xfId="0" applyFont="1" applyFill="1" applyBorder="1" applyAlignment="1">
      <alignment horizontal="center"/>
    </xf>
    <xf numFmtId="0" fontId="4" fillId="0" borderId="20" xfId="0" applyFont="1" applyBorder="1"/>
    <xf numFmtId="0" fontId="4" fillId="3" borderId="21" xfId="0" applyFont="1" applyFill="1" applyBorder="1" applyAlignment="1">
      <alignment horizontal="center" textRotation="90" wrapText="1"/>
    </xf>
    <xf numFmtId="0" fontId="4" fillId="3" borderId="22" xfId="0" applyFont="1" applyFill="1" applyBorder="1" applyAlignment="1">
      <alignment horizontal="center" textRotation="90" wrapText="1"/>
    </xf>
    <xf numFmtId="0" fontId="4" fillId="3" borderId="23" xfId="0" applyFont="1" applyFill="1" applyBorder="1" applyAlignment="1">
      <alignment horizontal="center" textRotation="90" wrapText="1"/>
    </xf>
    <xf numFmtId="0" fontId="4" fillId="3" borderId="24" xfId="0" applyFont="1" applyFill="1" applyBorder="1" applyAlignment="1">
      <alignment horizontal="center" textRotation="90" wrapText="1"/>
    </xf>
    <xf numFmtId="0" fontId="4" fillId="0" borderId="0" xfId="0" applyFont="1" applyAlignment="1">
      <alignment wrapText="1"/>
    </xf>
    <xf numFmtId="0" fontId="4" fillId="3" borderId="25" xfId="0" applyFont="1" applyFill="1" applyBorder="1" applyAlignment="1">
      <alignment horizontal="center" textRotation="90" wrapText="1"/>
    </xf>
    <xf numFmtId="0" fontId="4" fillId="3" borderId="19" xfId="0" applyFont="1" applyFill="1" applyBorder="1" applyAlignment="1">
      <alignment horizontal="center" textRotation="90" wrapText="1"/>
    </xf>
    <xf numFmtId="0" fontId="4" fillId="0" borderId="20" xfId="0" applyFont="1" applyBorder="1" applyAlignment="1">
      <alignment wrapText="1"/>
    </xf>
    <xf numFmtId="0" fontId="4" fillId="0" borderId="0" xfId="0" quotePrefix="1" applyFont="1" applyAlignment="1">
      <alignment wrapText="1"/>
    </xf>
    <xf numFmtId="0" fontId="4" fillId="0" borderId="13" xfId="0" applyFont="1" applyBorder="1" applyAlignment="1">
      <alignment textRotation="90" wrapText="1"/>
    </xf>
    <xf numFmtId="0" fontId="4" fillId="0" borderId="14" xfId="0" applyFont="1" applyBorder="1" applyAlignment="1">
      <alignment textRotation="90" wrapText="1"/>
    </xf>
    <xf numFmtId="0" fontId="4" fillId="0" borderId="15" xfId="0" applyFont="1" applyBorder="1" applyAlignment="1">
      <alignment textRotation="90" wrapText="1"/>
    </xf>
    <xf numFmtId="0" fontId="5" fillId="3" borderId="16" xfId="0" applyFont="1" applyFill="1" applyBorder="1" applyAlignment="1">
      <alignment horizontal="center" wrapText="1"/>
    </xf>
    <xf numFmtId="0" fontId="5" fillId="3" borderId="17" xfId="0" applyFont="1" applyFill="1" applyBorder="1" applyAlignment="1">
      <alignment horizontal="center" wrapText="1"/>
    </xf>
    <xf numFmtId="0" fontId="5" fillId="3" borderId="18" xfId="0" applyFont="1" applyFill="1" applyBorder="1" applyAlignment="1">
      <alignment horizontal="center" wrapText="1"/>
    </xf>
    <xf numFmtId="0" fontId="5" fillId="3" borderId="19" xfId="0" applyFont="1" applyFill="1" applyBorder="1"/>
    <xf numFmtId="0" fontId="5" fillId="3" borderId="17" xfId="0" applyFont="1" applyFill="1" applyBorder="1" applyAlignment="1">
      <alignment wrapText="1"/>
    </xf>
    <xf numFmtId="0" fontId="5" fillId="3" borderId="18" xfId="0" applyFont="1" applyFill="1" applyBorder="1" applyAlignment="1">
      <alignment wrapText="1"/>
    </xf>
    <xf numFmtId="0" fontId="5" fillId="4" borderId="19" xfId="0" applyFont="1" applyFill="1" applyBorder="1" applyAlignment="1">
      <alignment horizontal="center" wrapText="1"/>
    </xf>
    <xf numFmtId="0" fontId="4" fillId="0" borderId="19" xfId="0" applyFont="1" applyBorder="1" applyAlignment="1">
      <alignment horizontal="center"/>
    </xf>
    <xf numFmtId="0" fontId="4" fillId="0" borderId="26" xfId="0" applyFont="1" applyBorder="1" applyAlignment="1">
      <alignment horizontal="center"/>
    </xf>
    <xf numFmtId="0" fontId="4" fillId="0" borderId="25" xfId="0" applyFont="1" applyBorder="1" applyAlignment="1">
      <alignment horizontal="center"/>
    </xf>
    <xf numFmtId="0" fontId="4" fillId="0" borderId="27" xfId="0" applyFont="1" applyBorder="1" applyAlignment="1">
      <alignment horizontal="center"/>
    </xf>
    <xf numFmtId="0" fontId="4" fillId="3" borderId="28" xfId="0" applyFont="1" applyFill="1" applyBorder="1"/>
    <xf numFmtId="0" fontId="4" fillId="3" borderId="29" xfId="0" applyFont="1" applyFill="1" applyBorder="1"/>
    <xf numFmtId="0" fontId="4" fillId="3" borderId="30" xfId="0" applyFont="1" applyFill="1" applyBorder="1"/>
    <xf numFmtId="0" fontId="4" fillId="3" borderId="31" xfId="0" applyFont="1" applyFill="1" applyBorder="1"/>
    <xf numFmtId="0" fontId="4" fillId="3" borderId="32" xfId="0" applyFont="1" applyFill="1" applyBorder="1" applyAlignment="1">
      <alignment wrapText="1"/>
    </xf>
    <xf numFmtId="0" fontId="4" fillId="3" borderId="28" xfId="0" applyFont="1" applyFill="1" applyBorder="1" applyAlignment="1">
      <alignment horizontal="center"/>
    </xf>
    <xf numFmtId="0" fontId="4" fillId="3" borderId="30" xfId="0" applyFont="1" applyFill="1" applyBorder="1" applyAlignment="1">
      <alignment horizontal="center"/>
    </xf>
    <xf numFmtId="0" fontId="4" fillId="3" borderId="31" xfId="0" applyFont="1" applyFill="1" applyBorder="1" applyAlignment="1">
      <alignment horizontal="center"/>
    </xf>
    <xf numFmtId="0" fontId="4" fillId="3" borderId="33" xfId="0" applyFont="1" applyFill="1" applyBorder="1"/>
    <xf numFmtId="0" fontId="4" fillId="3" borderId="32" xfId="0" applyFont="1" applyFill="1" applyBorder="1"/>
    <xf numFmtId="0" fontId="4" fillId="0" borderId="28" xfId="0" applyFont="1" applyBorder="1"/>
    <xf numFmtId="0" fontId="4" fillId="0" borderId="30" xfId="0" applyFont="1" applyBorder="1"/>
    <xf numFmtId="0" fontId="4" fillId="0" borderId="31" xfId="0" applyFont="1" applyBorder="1"/>
    <xf numFmtId="0" fontId="4" fillId="0" borderId="32" xfId="0" applyFont="1" applyBorder="1"/>
    <xf numFmtId="0" fontId="4" fillId="4" borderId="30" xfId="0" applyFont="1" applyFill="1" applyBorder="1"/>
    <xf numFmtId="0" fontId="4" fillId="3" borderId="34" xfId="0" applyFont="1" applyFill="1" applyBorder="1"/>
    <xf numFmtId="0" fontId="4" fillId="3" borderId="35" xfId="0" applyFont="1" applyFill="1" applyBorder="1"/>
    <xf numFmtId="0" fontId="4" fillId="3" borderId="7" xfId="0" applyFont="1" applyFill="1" applyBorder="1"/>
    <xf numFmtId="0" fontId="4" fillId="3" borderId="36" xfId="0" applyFont="1" applyFill="1" applyBorder="1"/>
    <xf numFmtId="0" fontId="4" fillId="3" borderId="37" xfId="0" applyFont="1" applyFill="1" applyBorder="1" applyAlignment="1">
      <alignment wrapText="1"/>
    </xf>
    <xf numFmtId="0" fontId="4" fillId="3" borderId="34" xfId="0" applyFont="1" applyFill="1" applyBorder="1" applyAlignment="1">
      <alignment horizontal="center"/>
    </xf>
    <xf numFmtId="0" fontId="4" fillId="3" borderId="36" xfId="0" applyFont="1" applyFill="1" applyBorder="1" applyAlignment="1">
      <alignment horizontal="center"/>
    </xf>
    <xf numFmtId="0" fontId="4" fillId="3" borderId="38" xfId="0" applyFont="1" applyFill="1" applyBorder="1"/>
    <xf numFmtId="0" fontId="4" fillId="3" borderId="37" xfId="0" applyFont="1" applyFill="1" applyBorder="1"/>
    <xf numFmtId="0" fontId="4" fillId="0" borderId="34" xfId="0" applyFont="1" applyBorder="1"/>
    <xf numFmtId="0" fontId="4" fillId="0" borderId="36" xfId="0" applyFont="1" applyBorder="1"/>
    <xf numFmtId="0" fontId="4" fillId="0" borderId="37" xfId="0" applyFont="1" applyBorder="1"/>
    <xf numFmtId="0" fontId="4" fillId="4" borderId="7" xfId="0" applyFont="1" applyFill="1" applyBorder="1"/>
    <xf numFmtId="0" fontId="5" fillId="3" borderId="7" xfId="0" applyFont="1" applyFill="1" applyBorder="1" applyAlignment="1">
      <alignment horizontal="center" wrapText="1"/>
    </xf>
    <xf numFmtId="0" fontId="5" fillId="3" borderId="36" xfId="0" applyFont="1" applyFill="1" applyBorder="1" applyAlignment="1">
      <alignment horizontal="center" wrapText="1"/>
    </xf>
    <xf numFmtId="0" fontId="5" fillId="3" borderId="7" xfId="0" applyFont="1" applyFill="1" applyBorder="1" applyAlignment="1">
      <alignment horizontal="center"/>
    </xf>
    <xf numFmtId="0" fontId="4" fillId="3" borderId="34" xfId="0" applyFont="1" applyFill="1" applyBorder="1" applyAlignment="1">
      <alignment wrapText="1"/>
    </xf>
    <xf numFmtId="0" fontId="4" fillId="3" borderId="35" xfId="0" applyFont="1" applyFill="1" applyBorder="1" applyAlignment="1">
      <alignment wrapText="1"/>
    </xf>
    <xf numFmtId="0" fontId="5" fillId="3" borderId="34" xfId="0" applyFont="1" applyFill="1" applyBorder="1" applyAlignment="1">
      <alignment horizontal="center" wrapText="1"/>
    </xf>
    <xf numFmtId="0" fontId="5" fillId="3" borderId="35" xfId="0" applyFont="1" applyFill="1" applyBorder="1" applyAlignment="1">
      <alignment horizontal="center" wrapText="1"/>
    </xf>
    <xf numFmtId="0" fontId="5" fillId="3" borderId="38" xfId="0" applyFont="1" applyFill="1" applyBorder="1" applyAlignment="1">
      <alignment horizontal="center" wrapText="1"/>
    </xf>
    <xf numFmtId="0" fontId="5" fillId="3" borderId="37" xfId="0" applyFont="1" applyFill="1" applyBorder="1" applyAlignment="1">
      <alignment horizontal="center" wrapText="1"/>
    </xf>
    <xf numFmtId="0" fontId="4" fillId="3" borderId="39" xfId="0" applyFont="1" applyFill="1" applyBorder="1"/>
    <xf numFmtId="0" fontId="4" fillId="3" borderId="40" xfId="0" applyFont="1" applyFill="1" applyBorder="1"/>
    <xf numFmtId="0" fontId="4" fillId="3" borderId="41" xfId="0" applyFont="1" applyFill="1" applyBorder="1"/>
    <xf numFmtId="0" fontId="4" fillId="3" borderId="42" xfId="0" applyFont="1" applyFill="1" applyBorder="1"/>
    <xf numFmtId="0" fontId="4" fillId="3" borderId="43" xfId="0" applyFont="1" applyFill="1" applyBorder="1" applyAlignment="1">
      <alignment wrapText="1"/>
    </xf>
    <xf numFmtId="0" fontId="4" fillId="3" borderId="44" xfId="0" applyFont="1" applyFill="1" applyBorder="1"/>
    <xf numFmtId="0" fontId="4" fillId="3" borderId="43" xfId="0" applyFont="1" applyFill="1" applyBorder="1"/>
    <xf numFmtId="0" fontId="4" fillId="0" borderId="39" xfId="0" applyFont="1" applyBorder="1"/>
    <xf numFmtId="0" fontId="4" fillId="0" borderId="41" xfId="0" applyFont="1" applyBorder="1"/>
    <xf numFmtId="0" fontId="4" fillId="0" borderId="42" xfId="0" applyFont="1" applyBorder="1"/>
    <xf numFmtId="0" fontId="4" fillId="0" borderId="43" xfId="0" applyFont="1" applyBorder="1"/>
    <xf numFmtId="0" fontId="4" fillId="4" borderId="41" xfId="0" applyFont="1" applyFill="1" applyBorder="1"/>
    <xf numFmtId="0" fontId="4" fillId="0" borderId="0" xfId="0" applyFont="1" applyAlignment="1">
      <alignment horizontal="right" wrapText="1"/>
    </xf>
    <xf numFmtId="9" fontId="4" fillId="3" borderId="13" xfId="1" applyFont="1" applyFill="1" applyBorder="1" applyAlignment="1">
      <alignment horizontal="center"/>
    </xf>
    <xf numFmtId="9" fontId="4" fillId="3" borderId="14" xfId="1" applyFont="1" applyFill="1" applyBorder="1" applyAlignment="1">
      <alignment horizontal="center"/>
    </xf>
    <xf numFmtId="9" fontId="4" fillId="3" borderId="15" xfId="1" applyFont="1" applyFill="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45" xfId="0" applyFont="1" applyBorder="1" applyAlignment="1">
      <alignment horizontal="center"/>
    </xf>
    <xf numFmtId="0" fontId="4" fillId="4" borderId="19" xfId="0" applyFont="1" applyFill="1" applyBorder="1" applyAlignment="1">
      <alignment horizontal="center"/>
    </xf>
    <xf numFmtId="0" fontId="4" fillId="0" borderId="46" xfId="0" applyFont="1" applyBorder="1" applyAlignment="1">
      <alignment horizontal="center"/>
    </xf>
    <xf numFmtId="0" fontId="4" fillId="0" borderId="15" xfId="0" applyFont="1" applyBorder="1" applyAlignment="1">
      <alignment horizontal="center"/>
    </xf>
    <xf numFmtId="9" fontId="4" fillId="0" borderId="47" xfId="1" applyFont="1" applyFill="1" applyBorder="1" applyAlignment="1">
      <alignment horizontal="right"/>
    </xf>
    <xf numFmtId="9" fontId="4" fillId="3" borderId="21" xfId="1" applyFont="1" applyFill="1" applyBorder="1" applyAlignment="1">
      <alignment horizontal="center"/>
    </xf>
    <xf numFmtId="9" fontId="4" fillId="3" borderId="23" xfId="1" applyFont="1" applyFill="1" applyBorder="1" applyAlignment="1">
      <alignment horizontal="center"/>
    </xf>
    <xf numFmtId="9" fontId="4" fillId="3" borderId="24" xfId="1" applyFont="1" applyFill="1" applyBorder="1" applyAlignment="1">
      <alignment horizontal="center"/>
    </xf>
    <xf numFmtId="0" fontId="4" fillId="0" borderId="13" xfId="0" applyFont="1" applyBorder="1"/>
    <xf numFmtId="0" fontId="4" fillId="0" borderId="14" xfId="0" applyFont="1" applyBorder="1"/>
    <xf numFmtId="0" fontId="4" fillId="4" borderId="14" xfId="0" applyFont="1" applyFill="1" applyBorder="1"/>
    <xf numFmtId="0" fontId="4" fillId="0" borderId="15" xfId="0" applyFont="1" applyBorder="1"/>
    <xf numFmtId="0" fontId="4" fillId="3" borderId="17" xfId="0" applyFont="1" applyFill="1" applyBorder="1" applyAlignment="1">
      <alignment horizontal="center"/>
    </xf>
    <xf numFmtId="0" fontId="4" fillId="3" borderId="18" xfId="0" applyFont="1" applyFill="1" applyBorder="1" applyAlignment="1">
      <alignment horizontal="center"/>
    </xf>
    <xf numFmtId="0" fontId="5" fillId="3" borderId="26" xfId="0" applyFont="1" applyFill="1" applyBorder="1"/>
    <xf numFmtId="0" fontId="4" fillId="3" borderId="25" xfId="0" applyFont="1" applyFill="1" applyBorder="1"/>
    <xf numFmtId="0" fontId="4" fillId="3" borderId="27" xfId="0" applyFont="1" applyFill="1" applyBorder="1"/>
    <xf numFmtId="0" fontId="4" fillId="3" borderId="48" xfId="0" applyFont="1" applyFill="1" applyBorder="1" applyAlignment="1">
      <alignment horizontal="center"/>
    </xf>
    <xf numFmtId="49" fontId="4" fillId="0" borderId="49" xfId="0" applyNumberFormat="1" applyFont="1" applyBorder="1" applyAlignment="1">
      <alignment vertical="center"/>
    </xf>
    <xf numFmtId="49" fontId="4" fillId="0" borderId="33" xfId="0" applyNumberFormat="1" applyFont="1" applyBorder="1" applyAlignment="1">
      <alignment vertical="center"/>
    </xf>
    <xf numFmtId="49" fontId="4" fillId="0" borderId="50" xfId="0" applyNumberFormat="1" applyFont="1" applyBorder="1" applyAlignment="1">
      <alignment vertical="center"/>
    </xf>
    <xf numFmtId="0" fontId="4" fillId="3" borderId="51" xfId="0" applyFont="1" applyFill="1" applyBorder="1" applyAlignment="1">
      <alignment horizontal="center"/>
    </xf>
    <xf numFmtId="0" fontId="4" fillId="3" borderId="52" xfId="0" applyFont="1" applyFill="1" applyBorder="1" applyAlignment="1">
      <alignment horizontal="center"/>
    </xf>
    <xf numFmtId="0" fontId="4" fillId="3" borderId="10" xfId="0" applyFont="1" applyFill="1" applyBorder="1" applyAlignment="1">
      <alignment horizontal="center"/>
    </xf>
    <xf numFmtId="49" fontId="4" fillId="0" borderId="53" xfId="0" applyNumberFormat="1" applyFont="1" applyBorder="1" applyAlignment="1">
      <alignment vertical="center"/>
    </xf>
    <xf numFmtId="49" fontId="4" fillId="0" borderId="38" xfId="0" applyNumberFormat="1" applyFont="1" applyBorder="1" applyAlignment="1">
      <alignment vertical="center"/>
    </xf>
    <xf numFmtId="49" fontId="4" fillId="0" borderId="54" xfId="0" applyNumberFormat="1" applyFont="1" applyBorder="1" applyAlignment="1">
      <alignment vertical="center"/>
    </xf>
    <xf numFmtId="0" fontId="4" fillId="3" borderId="55" xfId="0" applyFont="1" applyFill="1" applyBorder="1" applyAlignment="1">
      <alignment horizontal="center"/>
    </xf>
    <xf numFmtId="0" fontId="4" fillId="3" borderId="56" xfId="0" applyFont="1" applyFill="1" applyBorder="1" applyAlignment="1">
      <alignment horizontal="center"/>
    </xf>
    <xf numFmtId="0" fontId="4" fillId="3" borderId="5" xfId="0" applyFont="1" applyFill="1" applyBorder="1" applyAlignment="1">
      <alignment horizontal="center"/>
    </xf>
    <xf numFmtId="49" fontId="4" fillId="3" borderId="57" xfId="0" applyNumberFormat="1" applyFont="1" applyFill="1" applyBorder="1" applyAlignment="1">
      <alignment vertical="center"/>
    </xf>
    <xf numFmtId="49" fontId="4" fillId="3" borderId="3" xfId="0" applyNumberFormat="1" applyFont="1" applyFill="1" applyBorder="1" applyAlignment="1">
      <alignment vertical="center"/>
    </xf>
    <xf numFmtId="49" fontId="4" fillId="3" borderId="58" xfId="0" applyNumberFormat="1" applyFont="1" applyFill="1" applyBorder="1" applyAlignment="1">
      <alignment vertical="center"/>
    </xf>
    <xf numFmtId="0" fontId="4" fillId="0" borderId="16" xfId="0" applyFont="1" applyBorder="1"/>
    <xf numFmtId="0" fontId="4" fillId="0" borderId="17" xfId="0" applyFont="1" applyBorder="1"/>
    <xf numFmtId="0" fontId="4" fillId="0" borderId="18" xfId="0" applyFont="1" applyBorder="1"/>
    <xf numFmtId="49" fontId="4" fillId="0" borderId="59" xfId="0" applyNumberFormat="1" applyFont="1" applyBorder="1" applyAlignment="1">
      <alignment vertical="center"/>
    </xf>
    <xf numFmtId="49" fontId="4" fillId="0" borderId="11" xfId="0" applyNumberFormat="1" applyFont="1" applyBorder="1" applyAlignment="1">
      <alignment vertical="center"/>
    </xf>
    <xf numFmtId="49" fontId="4" fillId="0" borderId="60" xfId="0" applyNumberFormat="1" applyFont="1" applyBorder="1" applyAlignment="1">
      <alignment vertical="center"/>
    </xf>
    <xf numFmtId="0" fontId="4" fillId="3" borderId="61" xfId="0" quotePrefix="1" applyFont="1" applyFill="1" applyBorder="1" applyAlignment="1">
      <alignment horizontal="center"/>
    </xf>
    <xf numFmtId="0" fontId="4" fillId="3" borderId="9" xfId="0" quotePrefix="1" applyFont="1" applyFill="1" applyBorder="1" applyAlignment="1">
      <alignment horizontal="center"/>
    </xf>
    <xf numFmtId="0" fontId="4" fillId="3" borderId="2" xfId="0" applyFont="1" applyFill="1" applyBorder="1" applyAlignment="1">
      <alignment horizontal="center"/>
    </xf>
    <xf numFmtId="49" fontId="4" fillId="0" borderId="62" xfId="0" applyNumberFormat="1" applyFont="1" applyBorder="1" applyAlignment="1">
      <alignment vertical="center"/>
    </xf>
    <xf numFmtId="49" fontId="4" fillId="0" borderId="44" xfId="0" applyNumberFormat="1" applyFont="1" applyBorder="1" applyAlignment="1">
      <alignment vertical="center"/>
    </xf>
    <xf numFmtId="49" fontId="4" fillId="0" borderId="63" xfId="0" applyNumberFormat="1" applyFont="1" applyBorder="1" applyAlignment="1">
      <alignment vertical="center"/>
    </xf>
    <xf numFmtId="0" fontId="4" fillId="3" borderId="13" xfId="0" applyFont="1" applyFill="1" applyBorder="1" applyAlignment="1">
      <alignment vertical="center"/>
    </xf>
    <xf numFmtId="0" fontId="4" fillId="3" borderId="14" xfId="0" applyFont="1" applyFill="1" applyBorder="1" applyAlignment="1">
      <alignment vertical="center"/>
    </xf>
    <xf numFmtId="0" fontId="4" fillId="3" borderId="14" xfId="0" applyFont="1" applyFill="1" applyBorder="1"/>
    <xf numFmtId="0" fontId="4" fillId="3" borderId="15" xfId="0" applyFont="1" applyFill="1" applyBorder="1"/>
    <xf numFmtId="0" fontId="6" fillId="0" borderId="0" xfId="2" applyFont="1" applyFill="1" applyBorder="1" applyAlignment="1" applyProtection="1"/>
  </cellXfs>
  <cellStyles count="3">
    <cellStyle name="Hyperlink" xfId="2" builtinId="8"/>
    <cellStyle name="Normal" xfId="0" builtinId="0"/>
    <cellStyle name="Percent" xfId="1" builtinId="5"/>
  </cellStyles>
  <dxfs count="2">
    <dxf>
      <fill>
        <patternFill>
          <bgColor rgb="FFFFFF66"/>
        </patternFill>
      </fill>
    </dxf>
    <dxf>
      <fill>
        <patternFill>
          <bgColor rgb="FFFF33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earjunkie.com/wood-burning-camp-stove" TargetMode="External"/><Relationship Id="rId2" Type="http://schemas.openxmlformats.org/officeDocument/2006/relationships/hyperlink" Target="http://solarcooking.wikia.com/wiki/Rocket_Stove" TargetMode="External"/><Relationship Id="rId1" Type="http://schemas.openxmlformats.org/officeDocument/2006/relationships/hyperlink" Target="http://about.pricegrabber.com/search_getprod.php/masterid=1044570/search=weber%2022%20one%20touch/st=product/sv=title&amp;mode=about_bbq" TargetMode="External"/><Relationship Id="rId4" Type="http://schemas.openxmlformats.org/officeDocument/2006/relationships/hyperlink" Target="http://www.hedon.info/ImprovedCookstovesInMalaw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BD605-A29E-467F-BFD7-1366125DFDCE}">
  <dimension ref="A1:BN67"/>
  <sheetViews>
    <sheetView tabSelected="1" topLeftCell="A6" zoomScale="50" zoomScaleNormal="50" workbookViewId="0">
      <selection activeCell="O9" sqref="O9"/>
    </sheetView>
  </sheetViews>
  <sheetFormatPr defaultRowHeight="15.5" x14ac:dyDescent="0.35"/>
  <cols>
    <col min="1" max="1" width="6.6328125" style="3" customWidth="1"/>
    <col min="2" max="2" width="5.453125" style="3" customWidth="1"/>
    <col min="3" max="3" width="6.54296875" style="3" customWidth="1"/>
    <col min="4" max="4" width="5.90625" style="3" customWidth="1"/>
    <col min="5" max="5" width="6.7265625" style="3" customWidth="1"/>
    <col min="6" max="6" width="6.81640625" style="3" customWidth="1"/>
    <col min="7" max="7" width="29.1796875" style="3" customWidth="1"/>
    <col min="8" max="68" width="12.6328125" style="3" customWidth="1"/>
    <col min="69" max="16384" width="8.7265625" style="3"/>
  </cols>
  <sheetData>
    <row r="1" spans="1:25" ht="15" customHeight="1" x14ac:dyDescent="0.35">
      <c r="A1" s="1" t="s">
        <v>0</v>
      </c>
      <c r="B1" s="2"/>
      <c r="C1" s="2"/>
      <c r="D1" s="2"/>
      <c r="E1" s="2"/>
      <c r="L1" s="4" t="s">
        <v>1</v>
      </c>
      <c r="M1" s="4"/>
      <c r="N1" s="4"/>
      <c r="O1" s="4"/>
      <c r="P1" s="4"/>
      <c r="Q1" s="4"/>
      <c r="R1" s="4"/>
      <c r="S1" s="4"/>
      <c r="T1" s="4"/>
      <c r="V1" s="3" t="s">
        <v>2</v>
      </c>
    </row>
    <row r="2" spans="1:25" ht="15" customHeight="1" x14ac:dyDescent="0.35">
      <c r="B2" s="5" t="s">
        <v>3</v>
      </c>
      <c r="C2" s="6"/>
      <c r="D2" s="6"/>
      <c r="E2" s="6"/>
      <c r="F2" s="7"/>
      <c r="H2" s="8" t="s">
        <v>4</v>
      </c>
      <c r="V2" s="9" t="s">
        <v>5</v>
      </c>
    </row>
    <row r="3" spans="1:25" ht="15" customHeight="1" x14ac:dyDescent="0.35">
      <c r="B3" s="10"/>
      <c r="C3" s="11"/>
      <c r="D3" s="11"/>
      <c r="E3" s="11"/>
      <c r="F3" s="12"/>
      <c r="G3" s="13"/>
      <c r="H3" s="14" t="s">
        <v>6</v>
      </c>
      <c r="I3" s="15" t="s">
        <v>7</v>
      </c>
      <c r="J3" s="16"/>
      <c r="Q3" s="16"/>
      <c r="R3" s="16"/>
      <c r="S3" s="16"/>
      <c r="T3" s="16"/>
      <c r="U3" s="16"/>
      <c r="V3" s="16">
        <v>2</v>
      </c>
      <c r="W3" s="15" t="s">
        <v>8</v>
      </c>
      <c r="X3" s="16"/>
      <c r="Y3" s="16"/>
    </row>
    <row r="4" spans="1:25" ht="15" customHeight="1" x14ac:dyDescent="0.35">
      <c r="B4" s="10"/>
      <c r="C4" s="11"/>
      <c r="D4" s="11"/>
      <c r="E4" s="11"/>
      <c r="F4" s="12"/>
      <c r="G4" s="13" t="s">
        <v>9</v>
      </c>
      <c r="H4" s="17">
        <v>2</v>
      </c>
      <c r="I4" s="14" t="s">
        <v>9</v>
      </c>
      <c r="J4" s="15" t="str">
        <f>I24</f>
        <v>Steps to build</v>
      </c>
      <c r="Q4" s="16"/>
      <c r="R4" s="16"/>
      <c r="S4" s="16"/>
      <c r="T4" s="16"/>
      <c r="U4" s="16"/>
      <c r="V4" s="16">
        <v>1</v>
      </c>
      <c r="W4" s="15" t="s">
        <v>10</v>
      </c>
      <c r="X4" s="16"/>
      <c r="Y4" s="16"/>
    </row>
    <row r="5" spans="1:25" ht="15" customHeight="1" x14ac:dyDescent="0.35">
      <c r="B5" s="10"/>
      <c r="C5" s="11"/>
      <c r="D5" s="11"/>
      <c r="E5" s="11"/>
      <c r="F5" s="12"/>
      <c r="G5" s="13" t="s">
        <v>11</v>
      </c>
      <c r="H5" s="17">
        <v>1</v>
      </c>
      <c r="I5" s="18">
        <v>2</v>
      </c>
      <c r="J5" s="14" t="s">
        <v>11</v>
      </c>
      <c r="K5" s="15" t="str">
        <f>J24</f>
        <v>Use of local materials</v>
      </c>
      <c r="Q5" s="16"/>
      <c r="R5" s="16"/>
      <c r="S5" s="16"/>
      <c r="T5" s="16"/>
      <c r="U5" s="16"/>
      <c r="V5" s="16">
        <v>0</v>
      </c>
      <c r="W5" s="15" t="s">
        <v>12</v>
      </c>
      <c r="X5" s="16"/>
      <c r="Y5" s="16"/>
    </row>
    <row r="6" spans="1:25" ht="15" customHeight="1" x14ac:dyDescent="0.35">
      <c r="B6" s="10"/>
      <c r="C6" s="11"/>
      <c r="D6" s="11"/>
      <c r="E6" s="11"/>
      <c r="F6" s="12"/>
      <c r="G6" s="13" t="s">
        <v>13</v>
      </c>
      <c r="H6" s="17">
        <v>0</v>
      </c>
      <c r="I6" s="18">
        <v>0</v>
      </c>
      <c r="J6" s="17">
        <v>0</v>
      </c>
      <c r="K6" s="14" t="s">
        <v>13</v>
      </c>
      <c r="L6" s="15" t="str">
        <f>K24</f>
        <v>Combustion chamber Vol</v>
      </c>
      <c r="M6" s="16"/>
      <c r="N6" s="16"/>
      <c r="O6" s="16"/>
      <c r="V6" s="16">
        <v>-1</v>
      </c>
      <c r="W6" s="15" t="s">
        <v>14</v>
      </c>
      <c r="X6" s="16"/>
      <c r="Y6" s="16"/>
    </row>
    <row r="7" spans="1:25" ht="15" customHeight="1" x14ac:dyDescent="0.35">
      <c r="B7" s="10"/>
      <c r="C7" s="11"/>
      <c r="D7" s="11"/>
      <c r="E7" s="11"/>
      <c r="F7" s="12"/>
      <c r="G7" s="13" t="s">
        <v>15</v>
      </c>
      <c r="H7" s="17">
        <v>-1</v>
      </c>
      <c r="I7" s="18">
        <v>-1</v>
      </c>
      <c r="J7" s="17">
        <v>-1</v>
      </c>
      <c r="K7" s="17">
        <v>0</v>
      </c>
      <c r="L7" s="14" t="s">
        <v>15</v>
      </c>
      <c r="M7" s="15" t="str">
        <f>L24</f>
        <v>Wall heat transfer (Ext T)</v>
      </c>
      <c r="N7" s="16"/>
      <c r="O7" s="16"/>
      <c r="V7" s="16">
        <v>-2</v>
      </c>
      <c r="W7" s="15" t="s">
        <v>16</v>
      </c>
      <c r="X7" s="16"/>
      <c r="Y7" s="16"/>
    </row>
    <row r="8" spans="1:25" ht="15" customHeight="1" x14ac:dyDescent="0.35">
      <c r="B8" s="10"/>
      <c r="C8" s="11"/>
      <c r="D8" s="11"/>
      <c r="E8" s="11"/>
      <c r="F8" s="12"/>
      <c r="G8" s="13" t="s">
        <v>17</v>
      </c>
      <c r="H8" s="17">
        <v>-1</v>
      </c>
      <c r="I8" s="18">
        <v>0</v>
      </c>
      <c r="J8" s="17">
        <v>-1</v>
      </c>
      <c r="K8" s="17">
        <v>-2</v>
      </c>
      <c r="L8" s="17">
        <v>2</v>
      </c>
      <c r="M8" s="14" t="s">
        <v>17</v>
      </c>
      <c r="N8" s="15" t="str">
        <f>M24</f>
        <v>Cooking Temperature</v>
      </c>
    </row>
    <row r="9" spans="1:25" ht="15" customHeight="1" x14ac:dyDescent="0.35">
      <c r="B9" s="10"/>
      <c r="C9" s="11"/>
      <c r="D9" s="11"/>
      <c r="E9" s="11"/>
      <c r="F9" s="12"/>
      <c r="G9" s="13" t="s">
        <v>18</v>
      </c>
      <c r="H9" s="17">
        <v>0</v>
      </c>
      <c r="I9" s="18">
        <v>-1</v>
      </c>
      <c r="J9" s="17">
        <v>0</v>
      </c>
      <c r="K9" s="17">
        <v>0</v>
      </c>
      <c r="L9" s="17">
        <v>1</v>
      </c>
      <c r="M9" s="17">
        <v>1</v>
      </c>
      <c r="N9" s="14" t="s">
        <v>18</v>
      </c>
      <c r="O9" s="15" t="str">
        <f>N24</f>
        <v>flame concealment</v>
      </c>
      <c r="V9" s="15" t="s">
        <v>19</v>
      </c>
      <c r="W9" s="16"/>
      <c r="X9" s="16"/>
      <c r="Y9" s="16"/>
    </row>
    <row r="10" spans="1:25" ht="15" customHeight="1" x14ac:dyDescent="0.35">
      <c r="B10" s="10"/>
      <c r="C10" s="11"/>
      <c r="D10" s="11"/>
      <c r="E10" s="11"/>
      <c r="F10" s="12"/>
      <c r="G10" s="13" t="s">
        <v>20</v>
      </c>
      <c r="H10" s="17">
        <v>-1</v>
      </c>
      <c r="I10" s="18">
        <v>1</v>
      </c>
      <c r="J10" s="17">
        <v>-1</v>
      </c>
      <c r="K10" s="17">
        <v>2</v>
      </c>
      <c r="L10" s="17">
        <v>0</v>
      </c>
      <c r="M10" s="17">
        <v>0</v>
      </c>
      <c r="N10" s="17">
        <v>-1</v>
      </c>
      <c r="O10" s="14" t="s">
        <v>20</v>
      </c>
      <c r="P10" s="15" t="str">
        <f>O24</f>
        <v>Light weight</v>
      </c>
      <c r="Q10" s="16"/>
      <c r="R10" s="16"/>
      <c r="S10" s="16"/>
    </row>
    <row r="11" spans="1:25" ht="15" customHeight="1" x14ac:dyDescent="0.35">
      <c r="B11" s="10"/>
      <c r="C11" s="11"/>
      <c r="D11" s="11"/>
      <c r="E11" s="11"/>
      <c r="F11" s="12"/>
      <c r="G11" s="13" t="s">
        <v>21</v>
      </c>
      <c r="H11" s="17">
        <v>1</v>
      </c>
      <c r="I11" s="17">
        <v>0</v>
      </c>
      <c r="J11" s="17">
        <v>0</v>
      </c>
      <c r="K11" s="19">
        <v>2</v>
      </c>
      <c r="L11" s="19">
        <v>0</v>
      </c>
      <c r="M11" s="19">
        <v>-1</v>
      </c>
      <c r="N11" s="19">
        <v>0</v>
      </c>
      <c r="O11" s="19">
        <v>2</v>
      </c>
      <c r="P11" s="14" t="s">
        <v>21</v>
      </c>
      <c r="Q11" s="15" t="str">
        <f>P24</f>
        <v>Stove Size</v>
      </c>
      <c r="R11" s="16"/>
      <c r="S11" s="16"/>
    </row>
    <row r="12" spans="1:25" ht="15" customHeight="1" x14ac:dyDescent="0.35">
      <c r="B12" s="10"/>
      <c r="C12" s="11"/>
      <c r="D12" s="11"/>
      <c r="E12" s="11"/>
      <c r="F12" s="12"/>
      <c r="G12" s="13" t="s">
        <v>22</v>
      </c>
      <c r="H12" s="17">
        <v>-1</v>
      </c>
      <c r="I12" s="17">
        <v>-1</v>
      </c>
      <c r="J12" s="17">
        <v>-1</v>
      </c>
      <c r="K12" s="19">
        <v>1</v>
      </c>
      <c r="L12" s="19">
        <v>0</v>
      </c>
      <c r="M12" s="17">
        <v>0</v>
      </c>
      <c r="N12" s="19">
        <v>0</v>
      </c>
      <c r="O12" s="19">
        <v>1</v>
      </c>
      <c r="P12" s="17">
        <v>1</v>
      </c>
      <c r="Q12" s="14" t="s">
        <v>22</v>
      </c>
      <c r="R12" s="15" t="str">
        <f>Q24</f>
        <v>Features for Portability</v>
      </c>
      <c r="S12" s="16"/>
    </row>
    <row r="13" spans="1:25" ht="15" customHeight="1" x14ac:dyDescent="0.35">
      <c r="B13" s="10"/>
      <c r="C13" s="11"/>
      <c r="D13" s="11"/>
      <c r="E13" s="11"/>
      <c r="F13" s="12"/>
      <c r="G13" s="13" t="s">
        <v>23</v>
      </c>
      <c r="H13" s="17">
        <v>0</v>
      </c>
      <c r="I13" s="17">
        <v>0</v>
      </c>
      <c r="J13" s="17">
        <v>0</v>
      </c>
      <c r="K13" s="19">
        <v>-1</v>
      </c>
      <c r="L13" s="19">
        <v>0</v>
      </c>
      <c r="M13" s="17">
        <v>1</v>
      </c>
      <c r="N13" s="19">
        <v>0</v>
      </c>
      <c r="O13" s="19">
        <v>0</v>
      </c>
      <c r="P13" s="17">
        <v>0</v>
      </c>
      <c r="Q13" s="17">
        <v>0</v>
      </c>
      <c r="R13" s="14" t="s">
        <v>23</v>
      </c>
      <c r="S13" s="15" t="str">
        <f>R24</f>
        <v>Fuel Access Area</v>
      </c>
      <c r="T13" s="15"/>
    </row>
    <row r="14" spans="1:25" ht="15" customHeight="1" x14ac:dyDescent="0.35">
      <c r="B14" s="10"/>
      <c r="C14" s="11"/>
      <c r="D14" s="11"/>
      <c r="E14" s="11"/>
      <c r="F14" s="12"/>
      <c r="G14" s="13" t="s">
        <v>24</v>
      </c>
      <c r="H14" s="17">
        <v>0</v>
      </c>
      <c r="I14" s="17">
        <v>-1</v>
      </c>
      <c r="J14" s="17">
        <v>-1</v>
      </c>
      <c r="K14" s="19">
        <v>1</v>
      </c>
      <c r="L14" s="19">
        <v>0</v>
      </c>
      <c r="M14" s="17">
        <v>2</v>
      </c>
      <c r="N14" s="19">
        <v>1</v>
      </c>
      <c r="O14" s="19">
        <v>0</v>
      </c>
      <c r="P14" s="17">
        <v>0</v>
      </c>
      <c r="Q14" s="17">
        <v>0</v>
      </c>
      <c r="R14" s="17">
        <v>2</v>
      </c>
      <c r="S14" s="14" t="s">
        <v>24</v>
      </c>
      <c r="T14" s="15" t="str">
        <f>S24</f>
        <v>Air flow control range</v>
      </c>
    </row>
    <row r="15" spans="1:25" ht="15" customHeight="1" x14ac:dyDescent="0.35">
      <c r="B15" s="10"/>
      <c r="C15" s="11"/>
      <c r="D15" s="11"/>
      <c r="E15" s="11"/>
      <c r="F15" s="12"/>
      <c r="G15" s="13" t="s">
        <v>25</v>
      </c>
      <c r="H15" s="19">
        <v>0</v>
      </c>
      <c r="I15" s="19">
        <v>0</v>
      </c>
      <c r="J15" s="19">
        <v>0</v>
      </c>
      <c r="K15" s="19">
        <v>0</v>
      </c>
      <c r="L15" s="19">
        <v>-1</v>
      </c>
      <c r="M15" s="19">
        <v>2</v>
      </c>
      <c r="N15" s="19">
        <v>-1</v>
      </c>
      <c r="O15" s="19">
        <v>2</v>
      </c>
      <c r="P15" s="19">
        <v>-1</v>
      </c>
      <c r="Q15" s="20">
        <v>0</v>
      </c>
      <c r="R15" s="21">
        <v>1</v>
      </c>
      <c r="S15" s="22">
        <v>1</v>
      </c>
      <c r="T15" s="14" t="s">
        <v>25</v>
      </c>
      <c r="U15" s="15" t="str">
        <f>T24</f>
        <v>Air Intake Area</v>
      </c>
    </row>
    <row r="16" spans="1:25" ht="15" customHeight="1" x14ac:dyDescent="0.35">
      <c r="B16" s="10"/>
      <c r="C16" s="11"/>
      <c r="D16" s="11"/>
      <c r="E16" s="11"/>
      <c r="F16" s="12"/>
      <c r="G16" s="13" t="s">
        <v>26</v>
      </c>
      <c r="H16" s="19">
        <v>2</v>
      </c>
      <c r="I16" s="19">
        <v>2</v>
      </c>
      <c r="J16" s="19">
        <v>2</v>
      </c>
      <c r="K16" s="19">
        <v>2</v>
      </c>
      <c r="L16" s="19">
        <v>-2</v>
      </c>
      <c r="M16" s="19">
        <v>-1</v>
      </c>
      <c r="N16" s="19">
        <v>-2</v>
      </c>
      <c r="O16" s="19">
        <v>2</v>
      </c>
      <c r="P16" s="19">
        <v>2</v>
      </c>
      <c r="Q16" s="23">
        <v>-1</v>
      </c>
      <c r="R16" s="21">
        <v>0</v>
      </c>
      <c r="S16" s="22">
        <v>-1</v>
      </c>
      <c r="T16" s="23">
        <v>0</v>
      </c>
      <c r="U16" s="14" t="s">
        <v>26</v>
      </c>
      <c r="V16" s="15" t="str">
        <f>U24</f>
        <v>Manufactured Cost</v>
      </c>
    </row>
    <row r="17" spans="2:66" ht="15" customHeight="1" x14ac:dyDescent="0.35">
      <c r="B17" s="24"/>
      <c r="C17" s="25"/>
      <c r="D17" s="25"/>
      <c r="E17" s="25"/>
      <c r="F17" s="26"/>
      <c r="G17" s="13" t="s">
        <v>27</v>
      </c>
      <c r="H17" s="19"/>
      <c r="I17" s="19"/>
      <c r="J17" s="19"/>
      <c r="K17" s="19"/>
      <c r="L17" s="19"/>
      <c r="M17" s="19"/>
      <c r="N17" s="19"/>
      <c r="O17" s="19"/>
      <c r="P17" s="19"/>
      <c r="Q17" s="27"/>
      <c r="R17" s="27"/>
      <c r="S17" s="28"/>
      <c r="T17" s="27"/>
      <c r="U17" s="27"/>
      <c r="V17" s="14" t="s">
        <v>27</v>
      </c>
      <c r="W17" s="13">
        <f>V24</f>
        <v>0</v>
      </c>
    </row>
    <row r="18" spans="2:66" ht="15" customHeight="1" x14ac:dyDescent="0.35">
      <c r="G18" s="13" t="s">
        <v>28</v>
      </c>
      <c r="H18" s="19"/>
      <c r="I18" s="19"/>
      <c r="J18" s="19"/>
      <c r="K18" s="19"/>
      <c r="L18" s="19"/>
      <c r="M18" s="19"/>
      <c r="N18" s="19"/>
      <c r="O18" s="19"/>
      <c r="P18" s="19"/>
      <c r="Q18" s="27"/>
      <c r="R18" s="27"/>
      <c r="S18" s="28"/>
      <c r="T18" s="27"/>
      <c r="U18" s="27"/>
      <c r="V18" s="27"/>
      <c r="W18" s="14" t="s">
        <v>28</v>
      </c>
      <c r="X18" s="13">
        <f>W24</f>
        <v>0</v>
      </c>
    </row>
    <row r="19" spans="2:66" ht="15" customHeight="1" x14ac:dyDescent="0.35">
      <c r="G19" s="13" t="s">
        <v>29</v>
      </c>
      <c r="H19" s="19"/>
      <c r="I19" s="19"/>
      <c r="J19" s="19"/>
      <c r="K19" s="19"/>
      <c r="L19" s="19"/>
      <c r="M19" s="19"/>
      <c r="N19" s="19"/>
      <c r="O19" s="19"/>
      <c r="P19" s="19"/>
      <c r="Q19" s="27"/>
      <c r="R19" s="27"/>
      <c r="S19" s="28"/>
      <c r="T19" s="27"/>
      <c r="U19" s="27"/>
      <c r="V19" s="27"/>
      <c r="W19" s="27"/>
      <c r="X19" s="14" t="s">
        <v>29</v>
      </c>
      <c r="Y19" s="13">
        <f>X24</f>
        <v>0</v>
      </c>
    </row>
    <row r="20" spans="2:66" ht="15" customHeight="1" thickBot="1" x14ac:dyDescent="0.4">
      <c r="G20" s="13" t="s">
        <v>30</v>
      </c>
      <c r="H20" s="19"/>
      <c r="I20" s="19"/>
      <c r="J20" s="19"/>
      <c r="K20" s="19"/>
      <c r="L20" s="19"/>
      <c r="M20" s="19"/>
      <c r="N20" s="19"/>
      <c r="O20" s="19"/>
      <c r="P20" s="19"/>
      <c r="Q20" s="29"/>
      <c r="R20" s="29"/>
      <c r="S20" s="30"/>
      <c r="T20" s="29"/>
      <c r="U20" s="29"/>
      <c r="V20" s="29"/>
      <c r="W20" s="29"/>
      <c r="X20" s="29"/>
      <c r="Y20" s="31" t="s">
        <v>30</v>
      </c>
      <c r="Z20" s="13">
        <f>Y24</f>
        <v>0</v>
      </c>
    </row>
    <row r="21" spans="2:66" ht="15" customHeight="1" thickBot="1" x14ac:dyDescent="0.4">
      <c r="H21" s="32" t="s">
        <v>6</v>
      </c>
      <c r="I21" s="33" t="s">
        <v>9</v>
      </c>
      <c r="J21" s="33" t="s">
        <v>11</v>
      </c>
      <c r="K21" s="33" t="s">
        <v>13</v>
      </c>
      <c r="L21" s="33" t="s">
        <v>15</v>
      </c>
      <c r="M21" s="33" t="s">
        <v>17</v>
      </c>
      <c r="N21" s="33" t="s">
        <v>18</v>
      </c>
      <c r="O21" s="33" t="s">
        <v>20</v>
      </c>
      <c r="P21" s="33" t="s">
        <v>21</v>
      </c>
      <c r="Q21" s="33" t="s">
        <v>22</v>
      </c>
      <c r="R21" s="33" t="s">
        <v>23</v>
      </c>
      <c r="S21" s="33" t="s">
        <v>24</v>
      </c>
      <c r="T21" s="33" t="s">
        <v>25</v>
      </c>
      <c r="U21" s="33" t="s">
        <v>26</v>
      </c>
      <c r="V21" s="33" t="s">
        <v>27</v>
      </c>
      <c r="W21" s="33" t="s">
        <v>28</v>
      </c>
      <c r="X21" s="33" t="s">
        <v>29</v>
      </c>
      <c r="Y21" s="34" t="s">
        <v>30</v>
      </c>
    </row>
    <row r="22" spans="2:66" ht="16" thickBot="1" x14ac:dyDescent="0.4">
      <c r="G22" s="35" t="s">
        <v>31</v>
      </c>
      <c r="H22" s="32" t="s">
        <v>32</v>
      </c>
      <c r="I22" s="33" t="s">
        <v>32</v>
      </c>
      <c r="J22" s="33" t="s">
        <v>33</v>
      </c>
      <c r="K22" s="33" t="s">
        <v>32</v>
      </c>
      <c r="L22" s="33" t="s">
        <v>32</v>
      </c>
      <c r="M22" s="33" t="s">
        <v>33</v>
      </c>
      <c r="N22" s="33" t="s">
        <v>32</v>
      </c>
      <c r="O22" s="33" t="s">
        <v>32</v>
      </c>
      <c r="P22" s="33" t="s">
        <v>32</v>
      </c>
      <c r="Q22" s="33" t="s">
        <v>33</v>
      </c>
      <c r="R22" s="33" t="s">
        <v>33</v>
      </c>
      <c r="S22" s="33" t="s">
        <v>33</v>
      </c>
      <c r="T22" s="33" t="s">
        <v>33</v>
      </c>
      <c r="U22" s="33" t="s">
        <v>32</v>
      </c>
      <c r="V22" s="33"/>
      <c r="W22" s="33"/>
      <c r="X22" s="33"/>
      <c r="Y22" s="34"/>
      <c r="Z22" s="36" t="s">
        <v>34</v>
      </c>
      <c r="AA22" s="37"/>
      <c r="AB22" s="37"/>
      <c r="AC22" s="37"/>
      <c r="AD22" s="37"/>
      <c r="AE22" s="38"/>
      <c r="AF22" s="38"/>
      <c r="AG22" s="38"/>
      <c r="AH22" s="39"/>
    </row>
    <row r="23" spans="2:66" ht="16" thickBot="1" x14ac:dyDescent="0.4">
      <c r="B23" s="40" t="s">
        <v>35</v>
      </c>
      <c r="C23" s="41"/>
      <c r="D23" s="41"/>
      <c r="E23" s="41"/>
      <c r="F23" s="42"/>
      <c r="H23" s="40" t="s">
        <v>36</v>
      </c>
      <c r="I23" s="41"/>
      <c r="J23" s="41"/>
      <c r="K23" s="41"/>
      <c r="L23" s="41"/>
      <c r="M23" s="41"/>
      <c r="N23" s="41"/>
      <c r="O23" s="41"/>
      <c r="P23" s="41"/>
      <c r="Q23" s="41"/>
      <c r="R23" s="41"/>
      <c r="S23" s="41"/>
      <c r="T23" s="41"/>
      <c r="U23" s="43"/>
      <c r="V23" s="43"/>
      <c r="W23" s="43"/>
      <c r="X23" s="43"/>
      <c r="Y23" s="44"/>
      <c r="Z23" s="40" t="s">
        <v>37</v>
      </c>
      <c r="AA23" s="41"/>
      <c r="AB23" s="41"/>
      <c r="AC23" s="41"/>
      <c r="AD23" s="45"/>
      <c r="AE23" s="40" t="s">
        <v>38</v>
      </c>
      <c r="AF23" s="41"/>
      <c r="AG23" s="41"/>
      <c r="AH23" s="41"/>
      <c r="AI23" s="46"/>
      <c r="AK23" s="3" t="s">
        <v>39</v>
      </c>
    </row>
    <row r="24" spans="2:66" s="51" customFormat="1" ht="87" customHeight="1" thickBot="1" x14ac:dyDescent="0.4">
      <c r="B24" s="47" t="s">
        <v>40</v>
      </c>
      <c r="C24" s="48" t="s">
        <v>41</v>
      </c>
      <c r="D24" s="48" t="s">
        <v>42</v>
      </c>
      <c r="E24" s="49" t="s">
        <v>43</v>
      </c>
      <c r="F24" s="50" t="s">
        <v>44</v>
      </c>
      <c r="H24" s="47" t="s">
        <v>7</v>
      </c>
      <c r="I24" s="49" t="s">
        <v>45</v>
      </c>
      <c r="J24" s="49" t="s">
        <v>46</v>
      </c>
      <c r="K24" s="49" t="s">
        <v>47</v>
      </c>
      <c r="L24" s="49" t="s">
        <v>48</v>
      </c>
      <c r="M24" s="49" t="s">
        <v>49</v>
      </c>
      <c r="N24" s="49" t="s">
        <v>50</v>
      </c>
      <c r="O24" s="49" t="s">
        <v>51</v>
      </c>
      <c r="P24" s="49" t="s">
        <v>52</v>
      </c>
      <c r="Q24" s="49" t="s">
        <v>53</v>
      </c>
      <c r="R24" s="49" t="s">
        <v>54</v>
      </c>
      <c r="S24" s="49" t="s">
        <v>2</v>
      </c>
      <c r="T24" s="49" t="s">
        <v>55</v>
      </c>
      <c r="U24" s="49" t="s">
        <v>56</v>
      </c>
      <c r="V24" s="49"/>
      <c r="W24" s="49"/>
      <c r="X24" s="49"/>
      <c r="Y24" s="50"/>
      <c r="Z24" s="47" t="s">
        <v>57</v>
      </c>
      <c r="AA24" s="48" t="s">
        <v>58</v>
      </c>
      <c r="AB24" s="48" t="s">
        <v>59</v>
      </c>
      <c r="AC24" s="52" t="s">
        <v>60</v>
      </c>
      <c r="AD24" s="53" t="s">
        <v>61</v>
      </c>
      <c r="AE24" s="48" t="s">
        <v>62</v>
      </c>
      <c r="AF24" s="48" t="s">
        <v>63</v>
      </c>
      <c r="AG24" s="49" t="s">
        <v>64</v>
      </c>
      <c r="AH24" s="50" t="s">
        <v>65</v>
      </c>
      <c r="AI24" s="54"/>
      <c r="AL24" s="55" t="s">
        <v>66</v>
      </c>
      <c r="BF24" s="56" t="str">
        <f t="shared" ref="BF24:BN24" si="0">Z24</f>
        <v xml:space="preserve">Chitetezo mbaula </v>
      </c>
      <c r="BG24" s="57" t="str">
        <f t="shared" si="0"/>
        <v xml:space="preserve">Weber-741001 Grill </v>
      </c>
      <c r="BH24" s="57" t="str">
        <f t="shared" si="0"/>
        <v>GreenFire stove</v>
      </c>
      <c r="BI24" s="57" t="str">
        <f t="shared" si="0"/>
        <v>Rocket Stove</v>
      </c>
      <c r="BJ24" s="57" t="str">
        <f t="shared" si="0"/>
        <v>Goals</v>
      </c>
      <c r="BK24" s="57" t="str">
        <f t="shared" si="0"/>
        <v>Rocket stove (clay)</v>
      </c>
      <c r="BL24" s="57" t="str">
        <f t="shared" si="0"/>
        <v>Skirt Stove</v>
      </c>
      <c r="BM24" s="57" t="str">
        <f t="shared" si="0"/>
        <v>Closed Bottom</v>
      </c>
      <c r="BN24" s="58" t="str">
        <f t="shared" si="0"/>
        <v>Open Bottom</v>
      </c>
    </row>
    <row r="25" spans="2:66" ht="13.5" customHeight="1" thickBot="1" x14ac:dyDescent="0.4">
      <c r="B25" s="59" t="s">
        <v>67</v>
      </c>
      <c r="C25" s="60"/>
      <c r="D25" s="60"/>
      <c r="E25" s="60"/>
      <c r="F25" s="61"/>
      <c r="G25" s="62" t="s">
        <v>68</v>
      </c>
      <c r="H25" s="59" t="s">
        <v>69</v>
      </c>
      <c r="I25" s="60"/>
      <c r="J25" s="60"/>
      <c r="K25" s="60"/>
      <c r="L25" s="60"/>
      <c r="M25" s="60"/>
      <c r="N25" s="60"/>
      <c r="O25" s="60"/>
      <c r="P25" s="60"/>
      <c r="Q25" s="60"/>
      <c r="R25" s="60"/>
      <c r="S25" s="60"/>
      <c r="T25" s="60"/>
      <c r="U25" s="63"/>
      <c r="V25" s="63"/>
      <c r="W25" s="63"/>
      <c r="X25" s="63"/>
      <c r="Y25" s="64"/>
      <c r="Z25" s="59" t="s">
        <v>70</v>
      </c>
      <c r="AA25" s="60"/>
      <c r="AB25" s="60"/>
      <c r="AC25" s="60"/>
      <c r="AD25" s="65"/>
      <c r="AE25" s="59" t="s">
        <v>70</v>
      </c>
      <c r="AF25" s="60"/>
      <c r="AG25" s="60"/>
      <c r="AH25" s="60"/>
      <c r="AI25" s="46"/>
      <c r="AK25" s="3" t="s">
        <v>71</v>
      </c>
      <c r="AL25" s="32" t="s">
        <v>6</v>
      </c>
      <c r="AM25" s="33" t="s">
        <v>9</v>
      </c>
      <c r="AN25" s="33" t="s">
        <v>11</v>
      </c>
      <c r="AO25" s="33" t="s">
        <v>13</v>
      </c>
      <c r="AP25" s="33" t="s">
        <v>15</v>
      </c>
      <c r="AQ25" s="33" t="s">
        <v>17</v>
      </c>
      <c r="AR25" s="33" t="s">
        <v>18</v>
      </c>
      <c r="AS25" s="33" t="s">
        <v>20</v>
      </c>
      <c r="AT25" s="33" t="s">
        <v>21</v>
      </c>
      <c r="AU25" s="33" t="s">
        <v>22</v>
      </c>
      <c r="AV25" s="33" t="s">
        <v>23</v>
      </c>
      <c r="AW25" s="33" t="s">
        <v>24</v>
      </c>
      <c r="AX25" s="33" t="s">
        <v>25</v>
      </c>
      <c r="AY25" s="33" t="s">
        <v>26</v>
      </c>
      <c r="AZ25" s="33" t="s">
        <v>27</v>
      </c>
      <c r="BA25" s="33" t="s">
        <v>28</v>
      </c>
      <c r="BB25" s="33" t="s">
        <v>29</v>
      </c>
      <c r="BC25" s="34" t="s">
        <v>30</v>
      </c>
      <c r="BE25" s="66" t="s">
        <v>72</v>
      </c>
      <c r="BF25" s="67" t="s">
        <v>73</v>
      </c>
      <c r="BG25" s="68"/>
      <c r="BH25" s="68"/>
      <c r="BI25" s="68"/>
      <c r="BJ25" s="68"/>
      <c r="BK25" s="68"/>
      <c r="BL25" s="68"/>
      <c r="BM25" s="68"/>
      <c r="BN25" s="69"/>
    </row>
    <row r="26" spans="2:66" x14ac:dyDescent="0.35">
      <c r="B26" s="70">
        <v>9</v>
      </c>
      <c r="C26" s="71">
        <v>9</v>
      </c>
      <c r="D26" s="71">
        <v>9</v>
      </c>
      <c r="E26" s="72">
        <v>9</v>
      </c>
      <c r="F26" s="73">
        <v>9</v>
      </c>
      <c r="G26" s="74" t="s">
        <v>74</v>
      </c>
      <c r="H26" s="75">
        <v>9</v>
      </c>
      <c r="I26" s="76">
        <v>3</v>
      </c>
      <c r="J26" s="76">
        <v>9</v>
      </c>
      <c r="K26" s="76">
        <v>1</v>
      </c>
      <c r="L26" s="76">
        <v>1</v>
      </c>
      <c r="M26" s="76"/>
      <c r="N26" s="76">
        <v>3</v>
      </c>
      <c r="O26" s="76">
        <v>3</v>
      </c>
      <c r="P26" s="76">
        <v>3</v>
      </c>
      <c r="Q26" s="76">
        <v>3</v>
      </c>
      <c r="R26" s="76"/>
      <c r="S26" s="76">
        <v>3</v>
      </c>
      <c r="T26" s="76"/>
      <c r="U26" s="76">
        <v>9</v>
      </c>
      <c r="V26" s="76"/>
      <c r="W26" s="76"/>
      <c r="X26" s="76"/>
      <c r="Y26" s="77"/>
      <c r="Z26" s="70">
        <v>9</v>
      </c>
      <c r="AA26" s="71">
        <v>1</v>
      </c>
      <c r="AB26" s="71">
        <v>1</v>
      </c>
      <c r="AC26" s="78">
        <v>9</v>
      </c>
      <c r="AD26" s="79">
        <v>9</v>
      </c>
      <c r="AE26" s="71">
        <v>9</v>
      </c>
      <c r="AF26" s="71">
        <v>9</v>
      </c>
      <c r="AG26" s="72">
        <v>9</v>
      </c>
      <c r="AH26" s="73">
        <v>9</v>
      </c>
      <c r="AI26" s="46"/>
      <c r="AK26" s="30">
        <f>IF(SUM(B26:F26)=0,"",AVERAGE(B26:F26))</f>
        <v>9</v>
      </c>
      <c r="AL26" s="80">
        <f t="shared" ref="AL26:BA41" si="1">IF(H26=0,"",$AK26*H26)</f>
        <v>81</v>
      </c>
      <c r="AM26" s="81">
        <f t="shared" si="1"/>
        <v>27</v>
      </c>
      <c r="AN26" s="81">
        <f t="shared" si="1"/>
        <v>81</v>
      </c>
      <c r="AO26" s="81">
        <f t="shared" si="1"/>
        <v>9</v>
      </c>
      <c r="AP26" s="81">
        <f t="shared" si="1"/>
        <v>9</v>
      </c>
      <c r="AQ26" s="81" t="str">
        <f t="shared" si="1"/>
        <v/>
      </c>
      <c r="AR26" s="81">
        <f t="shared" si="1"/>
        <v>27</v>
      </c>
      <c r="AS26" s="81">
        <f>IF(O26=0,"",$AK26*O26)</f>
        <v>27</v>
      </c>
      <c r="AT26" s="81">
        <f>IF(P26=0,"",$AK26*P26)</f>
        <v>27</v>
      </c>
      <c r="AU26" s="81">
        <f t="shared" ref="AU26:BC41" si="2">IF(Q26=0,"",$AK26*Q26)</f>
        <v>27</v>
      </c>
      <c r="AV26" s="81" t="str">
        <f t="shared" si="2"/>
        <v/>
      </c>
      <c r="AW26" s="81">
        <f t="shared" si="2"/>
        <v>27</v>
      </c>
      <c r="AX26" s="81" t="str">
        <f t="shared" si="2"/>
        <v/>
      </c>
      <c r="AY26" s="81">
        <f t="shared" si="2"/>
        <v>81</v>
      </c>
      <c r="AZ26" s="81" t="str">
        <f t="shared" si="2"/>
        <v/>
      </c>
      <c r="BA26" s="81" t="str">
        <f t="shared" si="2"/>
        <v/>
      </c>
      <c r="BB26" s="81" t="str">
        <f t="shared" si="2"/>
        <v/>
      </c>
      <c r="BC26" s="82" t="str">
        <f t="shared" si="2"/>
        <v/>
      </c>
      <c r="BE26" s="83">
        <f>SUM(H26:Y26)</f>
        <v>47</v>
      </c>
      <c r="BF26" s="80">
        <f>Z26*$BE26</f>
        <v>423</v>
      </c>
      <c r="BG26" s="81">
        <f>AA26*$BE26</f>
        <v>47</v>
      </c>
      <c r="BH26" s="81">
        <f>AB26*$BE26</f>
        <v>47</v>
      </c>
      <c r="BI26" s="81">
        <f>AC26*$BE26</f>
        <v>423</v>
      </c>
      <c r="BJ26" s="84"/>
      <c r="BK26" s="81">
        <f>AE26*$BE26</f>
        <v>423</v>
      </c>
      <c r="BL26" s="81">
        <f>AF26*$BE26</f>
        <v>423</v>
      </c>
      <c r="BM26" s="81">
        <f>AG26*$BE26</f>
        <v>423</v>
      </c>
      <c r="BN26" s="82">
        <f>AH26*$BE26</f>
        <v>423</v>
      </c>
    </row>
    <row r="27" spans="2:66" x14ac:dyDescent="0.35">
      <c r="B27" s="85">
        <v>9</v>
      </c>
      <c r="C27" s="86">
        <v>3</v>
      </c>
      <c r="D27" s="86">
        <v>1</v>
      </c>
      <c r="E27" s="87">
        <v>1</v>
      </c>
      <c r="F27" s="88">
        <v>3</v>
      </c>
      <c r="G27" s="89" t="s">
        <v>75</v>
      </c>
      <c r="H27" s="90"/>
      <c r="I27" s="17"/>
      <c r="J27" s="17"/>
      <c r="K27" s="17">
        <v>9</v>
      </c>
      <c r="L27" s="17">
        <v>9</v>
      </c>
      <c r="M27" s="17">
        <v>9</v>
      </c>
      <c r="N27" s="17">
        <v>9</v>
      </c>
      <c r="O27" s="17"/>
      <c r="P27" s="17">
        <v>3</v>
      </c>
      <c r="Q27" s="17"/>
      <c r="R27" s="17">
        <v>3</v>
      </c>
      <c r="S27" s="17">
        <v>9</v>
      </c>
      <c r="T27" s="17">
        <v>9</v>
      </c>
      <c r="U27" s="17">
        <v>3</v>
      </c>
      <c r="V27" s="17"/>
      <c r="W27" s="17"/>
      <c r="X27" s="17"/>
      <c r="Y27" s="91"/>
      <c r="Z27" s="85">
        <v>9</v>
      </c>
      <c r="AA27" s="86">
        <v>3</v>
      </c>
      <c r="AB27" s="86">
        <v>9</v>
      </c>
      <c r="AC27" s="92">
        <v>3</v>
      </c>
      <c r="AD27" s="93">
        <v>9</v>
      </c>
      <c r="AE27" s="86">
        <v>9</v>
      </c>
      <c r="AF27" s="86">
        <v>9</v>
      </c>
      <c r="AG27" s="87">
        <v>9</v>
      </c>
      <c r="AH27" s="88">
        <v>3</v>
      </c>
      <c r="AI27" s="46"/>
      <c r="AK27" s="30">
        <f t="shared" ref="AK27:AK43" si="3">IF(SUM(B27:F27)=0,"",AVERAGE(B27:F27))</f>
        <v>3.4</v>
      </c>
      <c r="AL27" s="94" t="str">
        <f t="shared" si="1"/>
        <v/>
      </c>
      <c r="AM27" s="27" t="str">
        <f t="shared" si="1"/>
        <v/>
      </c>
      <c r="AN27" s="27" t="str">
        <f>IF(J27=0,"",$AK27*J27)</f>
        <v/>
      </c>
      <c r="AO27" s="27">
        <f t="shared" si="1"/>
        <v>30.599999999999998</v>
      </c>
      <c r="AP27" s="27">
        <f t="shared" si="1"/>
        <v>30.599999999999998</v>
      </c>
      <c r="AQ27" s="27">
        <f t="shared" si="1"/>
        <v>30.599999999999998</v>
      </c>
      <c r="AR27" s="27">
        <f t="shared" si="1"/>
        <v>30.599999999999998</v>
      </c>
      <c r="AS27" s="27" t="str">
        <f t="shared" si="1"/>
        <v/>
      </c>
      <c r="AT27" s="27">
        <f t="shared" si="1"/>
        <v>10.199999999999999</v>
      </c>
      <c r="AU27" s="27" t="str">
        <f t="shared" si="1"/>
        <v/>
      </c>
      <c r="AV27" s="27">
        <f t="shared" si="1"/>
        <v>10.199999999999999</v>
      </c>
      <c r="AW27" s="27">
        <f t="shared" si="1"/>
        <v>30.599999999999998</v>
      </c>
      <c r="AX27" s="27">
        <f t="shared" si="1"/>
        <v>30.599999999999998</v>
      </c>
      <c r="AY27" s="27">
        <f t="shared" si="1"/>
        <v>10.199999999999999</v>
      </c>
      <c r="AZ27" s="27" t="str">
        <f t="shared" si="1"/>
        <v/>
      </c>
      <c r="BA27" s="27" t="str">
        <f t="shared" si="1"/>
        <v/>
      </c>
      <c r="BB27" s="27" t="str">
        <f t="shared" si="2"/>
        <v/>
      </c>
      <c r="BC27" s="95" t="str">
        <f t="shared" si="2"/>
        <v/>
      </c>
      <c r="BE27" s="96">
        <f t="shared" ref="BE27:BE43" si="4">SUM(H27:Y27)</f>
        <v>63</v>
      </c>
      <c r="BF27" s="94">
        <f t="shared" ref="BF27:BN43" si="5">Z27*$BE27</f>
        <v>567</v>
      </c>
      <c r="BG27" s="27">
        <f t="shared" si="5"/>
        <v>189</v>
      </c>
      <c r="BH27" s="27">
        <f t="shared" si="5"/>
        <v>567</v>
      </c>
      <c r="BI27" s="27">
        <f t="shared" si="5"/>
        <v>189</v>
      </c>
      <c r="BJ27" s="97"/>
      <c r="BK27" s="27">
        <f t="shared" si="5"/>
        <v>567</v>
      </c>
      <c r="BL27" s="27">
        <f t="shared" si="5"/>
        <v>567</v>
      </c>
      <c r="BM27" s="27">
        <f t="shared" si="5"/>
        <v>567</v>
      </c>
      <c r="BN27" s="95">
        <f t="shared" si="5"/>
        <v>189</v>
      </c>
    </row>
    <row r="28" spans="2:66" x14ac:dyDescent="0.35">
      <c r="B28" s="85">
        <v>9</v>
      </c>
      <c r="C28" s="86">
        <v>3</v>
      </c>
      <c r="D28" s="86">
        <v>1</v>
      </c>
      <c r="E28" s="87">
        <v>1</v>
      </c>
      <c r="F28" s="88">
        <v>3</v>
      </c>
      <c r="G28" s="89" t="s">
        <v>76</v>
      </c>
      <c r="H28" s="90"/>
      <c r="I28" s="17"/>
      <c r="J28" s="17"/>
      <c r="K28" s="17"/>
      <c r="L28" s="17">
        <v>9</v>
      </c>
      <c r="M28" s="17"/>
      <c r="N28" s="17">
        <v>9</v>
      </c>
      <c r="O28" s="17">
        <v>1</v>
      </c>
      <c r="P28" s="17">
        <v>3</v>
      </c>
      <c r="Q28" s="17"/>
      <c r="R28" s="17">
        <v>1</v>
      </c>
      <c r="S28" s="17">
        <v>3</v>
      </c>
      <c r="T28" s="17"/>
      <c r="U28" s="17">
        <v>3</v>
      </c>
      <c r="V28" s="17"/>
      <c r="W28" s="17"/>
      <c r="X28" s="17"/>
      <c r="Y28" s="91"/>
      <c r="Z28" s="85">
        <v>9</v>
      </c>
      <c r="AA28" s="86">
        <v>9</v>
      </c>
      <c r="AB28" s="86">
        <v>9</v>
      </c>
      <c r="AC28" s="92">
        <v>3</v>
      </c>
      <c r="AD28" s="93">
        <v>9</v>
      </c>
      <c r="AE28" s="86">
        <v>9</v>
      </c>
      <c r="AF28" s="86">
        <v>9</v>
      </c>
      <c r="AG28" s="87">
        <v>9</v>
      </c>
      <c r="AH28" s="88">
        <v>9</v>
      </c>
      <c r="AI28" s="46"/>
      <c r="AK28" s="30">
        <f t="shared" si="3"/>
        <v>3.4</v>
      </c>
      <c r="AL28" s="94" t="str">
        <f t="shared" si="1"/>
        <v/>
      </c>
      <c r="AM28" s="27" t="str">
        <f>IF(I28=0,"",$AK28*I28)</f>
        <v/>
      </c>
      <c r="AN28" s="27" t="str">
        <f t="shared" si="1"/>
        <v/>
      </c>
      <c r="AO28" s="27" t="str">
        <f t="shared" si="1"/>
        <v/>
      </c>
      <c r="AP28" s="27">
        <f t="shared" si="1"/>
        <v>30.599999999999998</v>
      </c>
      <c r="AQ28" s="27" t="str">
        <f t="shared" si="1"/>
        <v/>
      </c>
      <c r="AR28" s="27">
        <f t="shared" si="1"/>
        <v>30.599999999999998</v>
      </c>
      <c r="AS28" s="27">
        <f t="shared" si="1"/>
        <v>3.4</v>
      </c>
      <c r="AT28" s="27">
        <f t="shared" si="1"/>
        <v>10.199999999999999</v>
      </c>
      <c r="AU28" s="27" t="str">
        <f t="shared" si="1"/>
        <v/>
      </c>
      <c r="AV28" s="27">
        <f t="shared" si="1"/>
        <v>3.4</v>
      </c>
      <c r="AW28" s="27">
        <f t="shared" si="1"/>
        <v>10.199999999999999</v>
      </c>
      <c r="AX28" s="27" t="str">
        <f t="shared" si="1"/>
        <v/>
      </c>
      <c r="AY28" s="27">
        <f t="shared" si="1"/>
        <v>10.199999999999999</v>
      </c>
      <c r="AZ28" s="27" t="str">
        <f t="shared" si="1"/>
        <v/>
      </c>
      <c r="BA28" s="27" t="str">
        <f t="shared" si="1"/>
        <v/>
      </c>
      <c r="BB28" s="27" t="str">
        <f t="shared" si="2"/>
        <v/>
      </c>
      <c r="BC28" s="95" t="str">
        <f t="shared" si="2"/>
        <v/>
      </c>
      <c r="BE28" s="96">
        <f t="shared" si="4"/>
        <v>29</v>
      </c>
      <c r="BF28" s="94">
        <f t="shared" si="5"/>
        <v>261</v>
      </c>
      <c r="BG28" s="27">
        <f t="shared" si="5"/>
        <v>261</v>
      </c>
      <c r="BH28" s="27">
        <f t="shared" si="5"/>
        <v>261</v>
      </c>
      <c r="BI28" s="27">
        <f t="shared" si="5"/>
        <v>87</v>
      </c>
      <c r="BJ28" s="97"/>
      <c r="BK28" s="27">
        <f t="shared" si="5"/>
        <v>261</v>
      </c>
      <c r="BL28" s="27">
        <f t="shared" si="5"/>
        <v>261</v>
      </c>
      <c r="BM28" s="27">
        <f t="shared" si="5"/>
        <v>261</v>
      </c>
      <c r="BN28" s="95">
        <f t="shared" si="5"/>
        <v>261</v>
      </c>
    </row>
    <row r="29" spans="2:66" x14ac:dyDescent="0.35">
      <c r="B29" s="85">
        <v>3</v>
      </c>
      <c r="C29" s="86">
        <v>9</v>
      </c>
      <c r="D29" s="86">
        <v>9</v>
      </c>
      <c r="E29" s="87">
        <v>1</v>
      </c>
      <c r="F29" s="88">
        <v>3</v>
      </c>
      <c r="G29" s="89" t="s">
        <v>77</v>
      </c>
      <c r="H29" s="90"/>
      <c r="I29" s="17">
        <v>1</v>
      </c>
      <c r="J29" s="17">
        <v>1</v>
      </c>
      <c r="K29" s="17">
        <v>9</v>
      </c>
      <c r="L29" s="17">
        <v>3</v>
      </c>
      <c r="M29" s="17"/>
      <c r="N29" s="17"/>
      <c r="O29" s="17">
        <v>9</v>
      </c>
      <c r="P29" s="17">
        <v>3</v>
      </c>
      <c r="Q29" s="17">
        <v>9</v>
      </c>
      <c r="R29" s="17"/>
      <c r="S29" s="17"/>
      <c r="T29" s="17"/>
      <c r="U29" s="17">
        <v>3</v>
      </c>
      <c r="V29" s="17"/>
      <c r="W29" s="17"/>
      <c r="X29" s="17"/>
      <c r="Y29" s="91"/>
      <c r="Z29" s="85">
        <v>9</v>
      </c>
      <c r="AA29" s="86">
        <v>9</v>
      </c>
      <c r="AB29" s="86">
        <v>3</v>
      </c>
      <c r="AC29" s="92">
        <v>3</v>
      </c>
      <c r="AD29" s="93">
        <v>9</v>
      </c>
      <c r="AE29" s="86">
        <v>3</v>
      </c>
      <c r="AF29" s="86">
        <v>3</v>
      </c>
      <c r="AG29" s="87">
        <v>9</v>
      </c>
      <c r="AH29" s="88">
        <v>9</v>
      </c>
      <c r="AI29" s="46"/>
      <c r="AK29" s="30">
        <f t="shared" si="3"/>
        <v>5</v>
      </c>
      <c r="AL29" s="94" t="str">
        <f>IF(H29=0,"",$AK29*H29)</f>
        <v/>
      </c>
      <c r="AM29" s="27">
        <f t="shared" si="1"/>
        <v>5</v>
      </c>
      <c r="AN29" s="27">
        <f t="shared" si="1"/>
        <v>5</v>
      </c>
      <c r="AO29" s="27">
        <f t="shared" si="1"/>
        <v>45</v>
      </c>
      <c r="AP29" s="27">
        <f t="shared" si="1"/>
        <v>15</v>
      </c>
      <c r="AQ29" s="27" t="str">
        <f t="shared" si="1"/>
        <v/>
      </c>
      <c r="AR29" s="27" t="str">
        <f t="shared" si="1"/>
        <v/>
      </c>
      <c r="AS29" s="27">
        <f t="shared" si="1"/>
        <v>45</v>
      </c>
      <c r="AT29" s="27">
        <f t="shared" si="1"/>
        <v>15</v>
      </c>
      <c r="AU29" s="27">
        <f t="shared" si="1"/>
        <v>45</v>
      </c>
      <c r="AV29" s="27" t="str">
        <f t="shared" si="1"/>
        <v/>
      </c>
      <c r="AW29" s="27" t="str">
        <f t="shared" si="1"/>
        <v/>
      </c>
      <c r="AX29" s="27" t="str">
        <f t="shared" si="1"/>
        <v/>
      </c>
      <c r="AY29" s="27">
        <f t="shared" si="1"/>
        <v>15</v>
      </c>
      <c r="AZ29" s="27" t="str">
        <f t="shared" si="1"/>
        <v/>
      </c>
      <c r="BA29" s="27" t="str">
        <f t="shared" si="1"/>
        <v/>
      </c>
      <c r="BB29" s="27" t="str">
        <f t="shared" si="2"/>
        <v/>
      </c>
      <c r="BC29" s="95" t="str">
        <f t="shared" si="2"/>
        <v/>
      </c>
      <c r="BE29" s="96">
        <f t="shared" si="4"/>
        <v>38</v>
      </c>
      <c r="BF29" s="94">
        <f t="shared" si="5"/>
        <v>342</v>
      </c>
      <c r="BG29" s="27">
        <f t="shared" si="5"/>
        <v>342</v>
      </c>
      <c r="BH29" s="27">
        <f t="shared" si="5"/>
        <v>114</v>
      </c>
      <c r="BI29" s="27">
        <f t="shared" si="5"/>
        <v>114</v>
      </c>
      <c r="BJ29" s="97"/>
      <c r="BK29" s="27">
        <f t="shared" si="5"/>
        <v>114</v>
      </c>
      <c r="BL29" s="27">
        <f t="shared" si="5"/>
        <v>114</v>
      </c>
      <c r="BM29" s="27">
        <f t="shared" si="5"/>
        <v>342</v>
      </c>
      <c r="BN29" s="95">
        <f t="shared" si="5"/>
        <v>342</v>
      </c>
    </row>
    <row r="30" spans="2:66" x14ac:dyDescent="0.35">
      <c r="B30" s="85">
        <v>9</v>
      </c>
      <c r="C30" s="86">
        <v>9</v>
      </c>
      <c r="D30" s="86">
        <v>1</v>
      </c>
      <c r="E30" s="87">
        <v>1</v>
      </c>
      <c r="F30" s="88">
        <v>3</v>
      </c>
      <c r="G30" s="89" t="s">
        <v>78</v>
      </c>
      <c r="H30" s="90"/>
      <c r="I30" s="17">
        <v>9</v>
      </c>
      <c r="J30" s="17"/>
      <c r="K30" s="17">
        <v>3</v>
      </c>
      <c r="L30" s="17"/>
      <c r="M30" s="17">
        <v>3</v>
      </c>
      <c r="N30" s="17"/>
      <c r="O30" s="17">
        <v>1</v>
      </c>
      <c r="P30" s="17">
        <v>1</v>
      </c>
      <c r="Q30" s="17">
        <v>3</v>
      </c>
      <c r="R30" s="17">
        <v>9</v>
      </c>
      <c r="S30" s="17">
        <v>9</v>
      </c>
      <c r="T30" s="17"/>
      <c r="U30" s="17">
        <v>3</v>
      </c>
      <c r="V30" s="17"/>
      <c r="W30" s="17"/>
      <c r="X30" s="17"/>
      <c r="Y30" s="91"/>
      <c r="Z30" s="85">
        <v>3</v>
      </c>
      <c r="AA30" s="86">
        <v>9</v>
      </c>
      <c r="AB30" s="86">
        <v>3</v>
      </c>
      <c r="AC30" s="92">
        <v>9</v>
      </c>
      <c r="AD30" s="93">
        <v>9</v>
      </c>
      <c r="AE30" s="86">
        <v>3</v>
      </c>
      <c r="AF30" s="86">
        <v>9</v>
      </c>
      <c r="AG30" s="87">
        <v>9</v>
      </c>
      <c r="AH30" s="88">
        <v>9</v>
      </c>
      <c r="AI30" s="46"/>
      <c r="AK30" s="30">
        <f t="shared" si="3"/>
        <v>4.5999999999999996</v>
      </c>
      <c r="AL30" s="94" t="str">
        <f t="shared" si="1"/>
        <v/>
      </c>
      <c r="AM30" s="27">
        <f t="shared" si="1"/>
        <v>41.4</v>
      </c>
      <c r="AN30" s="27" t="str">
        <f t="shared" si="1"/>
        <v/>
      </c>
      <c r="AO30" s="27">
        <f t="shared" si="1"/>
        <v>13.799999999999999</v>
      </c>
      <c r="AP30" s="27" t="str">
        <f t="shared" si="1"/>
        <v/>
      </c>
      <c r="AQ30" s="27">
        <f t="shared" si="1"/>
        <v>13.799999999999999</v>
      </c>
      <c r="AR30" s="27" t="str">
        <f t="shared" si="1"/>
        <v/>
      </c>
      <c r="AS30" s="27">
        <f t="shared" si="1"/>
        <v>4.5999999999999996</v>
      </c>
      <c r="AT30" s="27">
        <f t="shared" si="1"/>
        <v>4.5999999999999996</v>
      </c>
      <c r="AU30" s="27">
        <f t="shared" si="1"/>
        <v>13.799999999999999</v>
      </c>
      <c r="AV30" s="27">
        <f t="shared" si="1"/>
        <v>41.4</v>
      </c>
      <c r="AW30" s="27">
        <f t="shared" si="1"/>
        <v>41.4</v>
      </c>
      <c r="AX30" s="27" t="str">
        <f t="shared" si="1"/>
        <v/>
      </c>
      <c r="AY30" s="27">
        <f t="shared" si="1"/>
        <v>13.799999999999999</v>
      </c>
      <c r="AZ30" s="27" t="str">
        <f t="shared" si="1"/>
        <v/>
      </c>
      <c r="BA30" s="27" t="str">
        <f t="shared" si="1"/>
        <v/>
      </c>
      <c r="BB30" s="27" t="str">
        <f t="shared" si="2"/>
        <v/>
      </c>
      <c r="BC30" s="95" t="str">
        <f t="shared" si="2"/>
        <v/>
      </c>
      <c r="BE30" s="96">
        <f t="shared" si="4"/>
        <v>41</v>
      </c>
      <c r="BF30" s="94">
        <f t="shared" si="5"/>
        <v>123</v>
      </c>
      <c r="BG30" s="27">
        <f t="shared" si="5"/>
        <v>369</v>
      </c>
      <c r="BH30" s="27">
        <f t="shared" si="5"/>
        <v>123</v>
      </c>
      <c r="BI30" s="27">
        <f t="shared" si="5"/>
        <v>369</v>
      </c>
      <c r="BJ30" s="97"/>
      <c r="BK30" s="27">
        <f t="shared" si="5"/>
        <v>123</v>
      </c>
      <c r="BL30" s="27">
        <f t="shared" si="5"/>
        <v>369</v>
      </c>
      <c r="BM30" s="27">
        <f t="shared" si="5"/>
        <v>369</v>
      </c>
      <c r="BN30" s="95">
        <f t="shared" si="5"/>
        <v>369</v>
      </c>
    </row>
    <row r="31" spans="2:66" x14ac:dyDescent="0.35">
      <c r="B31" s="85">
        <v>1</v>
      </c>
      <c r="C31" s="86">
        <v>9</v>
      </c>
      <c r="D31" s="86">
        <v>3</v>
      </c>
      <c r="E31" s="87">
        <v>9</v>
      </c>
      <c r="F31" s="88">
        <v>1</v>
      </c>
      <c r="G31" s="89" t="s">
        <v>79</v>
      </c>
      <c r="H31" s="90">
        <v>9</v>
      </c>
      <c r="I31" s="17">
        <v>9</v>
      </c>
      <c r="J31" s="17">
        <v>9</v>
      </c>
      <c r="K31" s="17">
        <v>1</v>
      </c>
      <c r="L31" s="17">
        <v>3</v>
      </c>
      <c r="M31" s="17"/>
      <c r="N31" s="17">
        <v>9</v>
      </c>
      <c r="O31" s="17">
        <v>3</v>
      </c>
      <c r="P31" s="17">
        <v>3</v>
      </c>
      <c r="Q31" s="17">
        <v>3</v>
      </c>
      <c r="R31" s="17">
        <v>1</v>
      </c>
      <c r="S31" s="17">
        <v>3</v>
      </c>
      <c r="T31" s="17">
        <v>1</v>
      </c>
      <c r="U31" s="17">
        <v>9</v>
      </c>
      <c r="V31" s="17"/>
      <c r="W31" s="17"/>
      <c r="X31" s="17"/>
      <c r="Y31" s="91"/>
      <c r="Z31" s="85">
        <v>3</v>
      </c>
      <c r="AA31" s="86">
        <v>1</v>
      </c>
      <c r="AB31" s="86">
        <v>1</v>
      </c>
      <c r="AC31" s="92">
        <v>3</v>
      </c>
      <c r="AD31" s="93">
        <v>9</v>
      </c>
      <c r="AE31" s="86">
        <v>3</v>
      </c>
      <c r="AF31" s="86">
        <v>3</v>
      </c>
      <c r="AG31" s="87">
        <v>9</v>
      </c>
      <c r="AH31" s="88">
        <v>9</v>
      </c>
      <c r="AI31" s="46"/>
      <c r="AK31" s="30">
        <f t="shared" si="3"/>
        <v>4.5999999999999996</v>
      </c>
      <c r="AL31" s="94">
        <f t="shared" si="1"/>
        <v>41.4</v>
      </c>
      <c r="AM31" s="27">
        <f t="shared" si="1"/>
        <v>41.4</v>
      </c>
      <c r="AN31" s="27">
        <f t="shared" si="1"/>
        <v>41.4</v>
      </c>
      <c r="AO31" s="27">
        <f t="shared" si="1"/>
        <v>4.5999999999999996</v>
      </c>
      <c r="AP31" s="27">
        <f t="shared" si="1"/>
        <v>13.799999999999999</v>
      </c>
      <c r="AQ31" s="27" t="str">
        <f t="shared" si="1"/>
        <v/>
      </c>
      <c r="AR31" s="27">
        <f t="shared" si="1"/>
        <v>41.4</v>
      </c>
      <c r="AS31" s="27">
        <f t="shared" si="1"/>
        <v>13.799999999999999</v>
      </c>
      <c r="AT31" s="27">
        <f t="shared" si="1"/>
        <v>13.799999999999999</v>
      </c>
      <c r="AU31" s="27">
        <f t="shared" si="1"/>
        <v>13.799999999999999</v>
      </c>
      <c r="AV31" s="27">
        <f t="shared" si="1"/>
        <v>4.5999999999999996</v>
      </c>
      <c r="AW31" s="27">
        <f t="shared" si="1"/>
        <v>13.799999999999999</v>
      </c>
      <c r="AX31" s="27">
        <f t="shared" si="1"/>
        <v>4.5999999999999996</v>
      </c>
      <c r="AY31" s="27">
        <f t="shared" si="1"/>
        <v>41.4</v>
      </c>
      <c r="AZ31" s="27" t="str">
        <f t="shared" si="1"/>
        <v/>
      </c>
      <c r="BA31" s="27" t="str">
        <f t="shared" si="1"/>
        <v/>
      </c>
      <c r="BB31" s="27" t="str">
        <f t="shared" si="2"/>
        <v/>
      </c>
      <c r="BC31" s="95" t="str">
        <f t="shared" si="2"/>
        <v/>
      </c>
      <c r="BE31" s="96">
        <f t="shared" si="4"/>
        <v>63</v>
      </c>
      <c r="BF31" s="94">
        <f t="shared" si="5"/>
        <v>189</v>
      </c>
      <c r="BG31" s="27">
        <f t="shared" si="5"/>
        <v>63</v>
      </c>
      <c r="BH31" s="27">
        <f t="shared" si="5"/>
        <v>63</v>
      </c>
      <c r="BI31" s="27">
        <f t="shared" si="5"/>
        <v>189</v>
      </c>
      <c r="BJ31" s="97"/>
      <c r="BK31" s="27">
        <f t="shared" si="5"/>
        <v>189</v>
      </c>
      <c r="BL31" s="27">
        <f t="shared" si="5"/>
        <v>189</v>
      </c>
      <c r="BM31" s="27">
        <f t="shared" si="5"/>
        <v>567</v>
      </c>
      <c r="BN31" s="95">
        <f t="shared" si="5"/>
        <v>567</v>
      </c>
    </row>
    <row r="32" spans="2:66" x14ac:dyDescent="0.35">
      <c r="B32" s="85"/>
      <c r="C32" s="86"/>
      <c r="D32" s="86"/>
      <c r="E32" s="87"/>
      <c r="F32" s="88"/>
      <c r="G32" s="89"/>
      <c r="H32" s="90"/>
      <c r="I32" s="17"/>
      <c r="J32" s="17"/>
      <c r="K32" s="17"/>
      <c r="L32" s="17"/>
      <c r="M32" s="17"/>
      <c r="N32" s="17"/>
      <c r="O32" s="17"/>
      <c r="P32" s="17"/>
      <c r="Q32" s="17"/>
      <c r="R32" s="17"/>
      <c r="S32" s="17"/>
      <c r="T32" s="17"/>
      <c r="U32" s="17"/>
      <c r="V32" s="17"/>
      <c r="W32" s="17"/>
      <c r="X32" s="17"/>
      <c r="Y32" s="91"/>
      <c r="Z32" s="85"/>
      <c r="AA32" s="86"/>
      <c r="AB32" s="86"/>
      <c r="AC32" s="92"/>
      <c r="AD32" s="93"/>
      <c r="AE32" s="86"/>
      <c r="AF32" s="86"/>
      <c r="AG32" s="87"/>
      <c r="AH32" s="88"/>
      <c r="AI32" s="46"/>
      <c r="AK32" s="30" t="str">
        <f t="shared" si="3"/>
        <v/>
      </c>
      <c r="AL32" s="94" t="str">
        <f t="shared" si="1"/>
        <v/>
      </c>
      <c r="AM32" s="27" t="str">
        <f t="shared" si="1"/>
        <v/>
      </c>
      <c r="AN32" s="27" t="str">
        <f t="shared" si="1"/>
        <v/>
      </c>
      <c r="AO32" s="27" t="str">
        <f t="shared" si="1"/>
        <v/>
      </c>
      <c r="AP32" s="27" t="str">
        <f t="shared" si="1"/>
        <v/>
      </c>
      <c r="AQ32" s="27" t="str">
        <f t="shared" si="1"/>
        <v/>
      </c>
      <c r="AR32" s="27" t="str">
        <f t="shared" si="1"/>
        <v/>
      </c>
      <c r="AS32" s="27" t="str">
        <f t="shared" si="1"/>
        <v/>
      </c>
      <c r="AT32" s="27" t="str">
        <f t="shared" si="1"/>
        <v/>
      </c>
      <c r="AU32" s="27" t="str">
        <f t="shared" si="1"/>
        <v/>
      </c>
      <c r="AV32" s="27" t="str">
        <f t="shared" si="1"/>
        <v/>
      </c>
      <c r="AW32" s="27" t="str">
        <f t="shared" si="1"/>
        <v/>
      </c>
      <c r="AX32" s="27" t="str">
        <f t="shared" si="1"/>
        <v/>
      </c>
      <c r="AY32" s="27" t="str">
        <f t="shared" si="1"/>
        <v/>
      </c>
      <c r="AZ32" s="27" t="str">
        <f t="shared" si="1"/>
        <v/>
      </c>
      <c r="BA32" s="27" t="str">
        <f t="shared" si="1"/>
        <v/>
      </c>
      <c r="BB32" s="27" t="str">
        <f t="shared" si="2"/>
        <v/>
      </c>
      <c r="BC32" s="95" t="str">
        <f t="shared" si="2"/>
        <v/>
      </c>
      <c r="BE32" s="96">
        <f t="shared" si="4"/>
        <v>0</v>
      </c>
      <c r="BF32" s="94">
        <f t="shared" si="5"/>
        <v>0</v>
      </c>
      <c r="BG32" s="27">
        <f t="shared" si="5"/>
        <v>0</v>
      </c>
      <c r="BH32" s="27">
        <f t="shared" si="5"/>
        <v>0</v>
      </c>
      <c r="BI32" s="27">
        <f t="shared" si="5"/>
        <v>0</v>
      </c>
      <c r="BJ32" s="97"/>
      <c r="BK32" s="27">
        <f t="shared" si="5"/>
        <v>0</v>
      </c>
      <c r="BL32" s="27">
        <f t="shared" si="5"/>
        <v>0</v>
      </c>
      <c r="BM32" s="27">
        <f t="shared" si="5"/>
        <v>0</v>
      </c>
      <c r="BN32" s="95">
        <f t="shared" si="5"/>
        <v>0</v>
      </c>
    </row>
    <row r="33" spans="2:66" ht="12.75" customHeight="1" x14ac:dyDescent="0.35">
      <c r="B33" s="85"/>
      <c r="C33" s="86"/>
      <c r="D33" s="86"/>
      <c r="E33" s="87"/>
      <c r="F33" s="88"/>
      <c r="G33" s="89"/>
      <c r="H33" s="90"/>
      <c r="I33" s="17"/>
      <c r="J33" s="17"/>
      <c r="K33" s="17"/>
      <c r="L33" s="17"/>
      <c r="M33" s="17"/>
      <c r="N33" s="17"/>
      <c r="O33" s="17"/>
      <c r="P33" s="17"/>
      <c r="Q33" s="17"/>
      <c r="R33" s="17"/>
      <c r="S33" s="17"/>
      <c r="T33" s="17"/>
      <c r="U33" s="17"/>
      <c r="V33" s="17"/>
      <c r="W33" s="17"/>
      <c r="X33" s="17"/>
      <c r="Y33" s="91"/>
      <c r="Z33" s="85"/>
      <c r="AA33" s="86"/>
      <c r="AB33" s="86"/>
      <c r="AC33" s="92"/>
      <c r="AD33" s="93"/>
      <c r="AE33" s="86"/>
      <c r="AF33" s="86"/>
      <c r="AG33" s="87"/>
      <c r="AH33" s="88"/>
      <c r="AI33" s="46"/>
      <c r="AK33" s="30" t="str">
        <f t="shared" si="3"/>
        <v/>
      </c>
      <c r="AL33" s="94" t="str">
        <f t="shared" si="1"/>
        <v/>
      </c>
      <c r="AM33" s="27" t="str">
        <f t="shared" si="1"/>
        <v/>
      </c>
      <c r="AN33" s="27" t="str">
        <f t="shared" si="1"/>
        <v/>
      </c>
      <c r="AO33" s="27" t="str">
        <f t="shared" si="1"/>
        <v/>
      </c>
      <c r="AP33" s="27" t="str">
        <f t="shared" si="1"/>
        <v/>
      </c>
      <c r="AQ33" s="27" t="str">
        <f t="shared" si="1"/>
        <v/>
      </c>
      <c r="AR33" s="27" t="str">
        <f t="shared" si="1"/>
        <v/>
      </c>
      <c r="AS33" s="27" t="str">
        <f t="shared" si="1"/>
        <v/>
      </c>
      <c r="AT33" s="27" t="str">
        <f t="shared" si="1"/>
        <v/>
      </c>
      <c r="AU33" s="27" t="str">
        <f t="shared" si="1"/>
        <v/>
      </c>
      <c r="AV33" s="27" t="str">
        <f t="shared" si="1"/>
        <v/>
      </c>
      <c r="AW33" s="27" t="str">
        <f t="shared" si="1"/>
        <v/>
      </c>
      <c r="AX33" s="27" t="str">
        <f t="shared" si="1"/>
        <v/>
      </c>
      <c r="AY33" s="27" t="str">
        <f t="shared" si="1"/>
        <v/>
      </c>
      <c r="AZ33" s="27" t="str">
        <f t="shared" si="1"/>
        <v/>
      </c>
      <c r="BA33" s="27" t="str">
        <f t="shared" si="1"/>
        <v/>
      </c>
      <c r="BB33" s="27" t="str">
        <f t="shared" si="2"/>
        <v/>
      </c>
      <c r="BC33" s="95" t="str">
        <f t="shared" si="2"/>
        <v/>
      </c>
      <c r="BE33" s="96">
        <f t="shared" si="4"/>
        <v>0</v>
      </c>
      <c r="BF33" s="94">
        <f t="shared" si="5"/>
        <v>0</v>
      </c>
      <c r="BG33" s="27">
        <f t="shared" si="5"/>
        <v>0</v>
      </c>
      <c r="BH33" s="27">
        <f t="shared" si="5"/>
        <v>0</v>
      </c>
      <c r="BI33" s="27">
        <f t="shared" si="5"/>
        <v>0</v>
      </c>
      <c r="BJ33" s="97"/>
      <c r="BK33" s="27">
        <f t="shared" si="5"/>
        <v>0</v>
      </c>
      <c r="BL33" s="27">
        <f t="shared" si="5"/>
        <v>0</v>
      </c>
      <c r="BM33" s="27">
        <f t="shared" si="5"/>
        <v>0</v>
      </c>
      <c r="BN33" s="95">
        <f t="shared" si="5"/>
        <v>0</v>
      </c>
    </row>
    <row r="34" spans="2:66" x14ac:dyDescent="0.35">
      <c r="B34" s="85"/>
      <c r="C34" s="86"/>
      <c r="D34" s="86"/>
      <c r="E34" s="87"/>
      <c r="F34" s="88"/>
      <c r="G34" s="89"/>
      <c r="H34" s="90"/>
      <c r="I34" s="17"/>
      <c r="J34" s="17"/>
      <c r="K34" s="17"/>
      <c r="L34" s="17"/>
      <c r="M34" s="17"/>
      <c r="N34" s="17"/>
      <c r="O34" s="17"/>
      <c r="P34" s="17"/>
      <c r="Q34" s="17"/>
      <c r="R34" s="17"/>
      <c r="S34" s="17"/>
      <c r="T34" s="17"/>
      <c r="U34" s="17"/>
      <c r="V34" s="17"/>
      <c r="W34" s="17"/>
      <c r="X34" s="17"/>
      <c r="Y34" s="91"/>
      <c r="Z34" s="85"/>
      <c r="AA34" s="86"/>
      <c r="AB34" s="86"/>
      <c r="AC34" s="92"/>
      <c r="AD34" s="93"/>
      <c r="AE34" s="86"/>
      <c r="AF34" s="86"/>
      <c r="AG34" s="87"/>
      <c r="AH34" s="88"/>
      <c r="AI34" s="46"/>
      <c r="AK34" s="30" t="str">
        <f t="shared" si="3"/>
        <v/>
      </c>
      <c r="AL34" s="94" t="str">
        <f t="shared" si="1"/>
        <v/>
      </c>
      <c r="AM34" s="27" t="str">
        <f t="shared" si="1"/>
        <v/>
      </c>
      <c r="AN34" s="27" t="str">
        <f t="shared" si="1"/>
        <v/>
      </c>
      <c r="AO34" s="27" t="str">
        <f t="shared" si="1"/>
        <v/>
      </c>
      <c r="AP34" s="27" t="str">
        <f t="shared" si="1"/>
        <v/>
      </c>
      <c r="AQ34" s="27" t="str">
        <f t="shared" si="1"/>
        <v/>
      </c>
      <c r="AR34" s="27" t="str">
        <f t="shared" si="1"/>
        <v/>
      </c>
      <c r="AS34" s="27" t="str">
        <f t="shared" si="1"/>
        <v/>
      </c>
      <c r="AT34" s="27" t="str">
        <f t="shared" si="1"/>
        <v/>
      </c>
      <c r="AU34" s="27" t="str">
        <f t="shared" si="1"/>
        <v/>
      </c>
      <c r="AV34" s="27" t="str">
        <f t="shared" si="1"/>
        <v/>
      </c>
      <c r="AW34" s="27" t="str">
        <f t="shared" si="1"/>
        <v/>
      </c>
      <c r="AX34" s="27" t="str">
        <f t="shared" si="1"/>
        <v/>
      </c>
      <c r="AY34" s="27" t="str">
        <f t="shared" si="1"/>
        <v/>
      </c>
      <c r="AZ34" s="27" t="str">
        <f t="shared" si="1"/>
        <v/>
      </c>
      <c r="BA34" s="27" t="str">
        <f t="shared" si="1"/>
        <v/>
      </c>
      <c r="BB34" s="27" t="str">
        <f t="shared" si="2"/>
        <v/>
      </c>
      <c r="BC34" s="95" t="str">
        <f t="shared" si="2"/>
        <v/>
      </c>
      <c r="BE34" s="96">
        <f t="shared" si="4"/>
        <v>0</v>
      </c>
      <c r="BF34" s="94">
        <f t="shared" si="5"/>
        <v>0</v>
      </c>
      <c r="BG34" s="27">
        <f t="shared" si="5"/>
        <v>0</v>
      </c>
      <c r="BH34" s="27">
        <f t="shared" si="5"/>
        <v>0</v>
      </c>
      <c r="BI34" s="27">
        <f t="shared" si="5"/>
        <v>0</v>
      </c>
      <c r="BJ34" s="97"/>
      <c r="BK34" s="27">
        <f t="shared" si="5"/>
        <v>0</v>
      </c>
      <c r="BL34" s="27">
        <f t="shared" si="5"/>
        <v>0</v>
      </c>
      <c r="BM34" s="27">
        <f t="shared" si="5"/>
        <v>0</v>
      </c>
      <c r="BN34" s="95">
        <f t="shared" si="5"/>
        <v>0</v>
      </c>
    </row>
    <row r="35" spans="2:66" x14ac:dyDescent="0.35">
      <c r="B35" s="85"/>
      <c r="C35" s="86"/>
      <c r="D35" s="86"/>
      <c r="E35" s="87"/>
      <c r="F35" s="88"/>
      <c r="G35" s="89"/>
      <c r="H35" s="90"/>
      <c r="I35" s="17"/>
      <c r="J35" s="17"/>
      <c r="K35" s="17"/>
      <c r="L35" s="17"/>
      <c r="M35" s="17"/>
      <c r="N35" s="17"/>
      <c r="O35" s="17"/>
      <c r="P35" s="17"/>
      <c r="Q35" s="17"/>
      <c r="R35" s="17"/>
      <c r="S35" s="17"/>
      <c r="T35" s="17"/>
      <c r="U35" s="17"/>
      <c r="V35" s="17"/>
      <c r="W35" s="17"/>
      <c r="X35" s="17"/>
      <c r="Y35" s="91"/>
      <c r="Z35" s="85"/>
      <c r="AA35" s="86"/>
      <c r="AB35" s="86"/>
      <c r="AC35" s="92"/>
      <c r="AD35" s="93"/>
      <c r="AE35" s="86"/>
      <c r="AF35" s="86"/>
      <c r="AG35" s="87"/>
      <c r="AH35" s="88"/>
      <c r="AI35" s="46"/>
      <c r="AK35" s="30" t="str">
        <f t="shared" si="3"/>
        <v/>
      </c>
      <c r="AL35" s="94" t="str">
        <f t="shared" si="1"/>
        <v/>
      </c>
      <c r="AM35" s="27" t="str">
        <f t="shared" si="1"/>
        <v/>
      </c>
      <c r="AN35" s="27" t="str">
        <f t="shared" si="1"/>
        <v/>
      </c>
      <c r="AO35" s="27" t="str">
        <f t="shared" si="1"/>
        <v/>
      </c>
      <c r="AP35" s="27" t="str">
        <f t="shared" si="1"/>
        <v/>
      </c>
      <c r="AQ35" s="27" t="str">
        <f t="shared" si="1"/>
        <v/>
      </c>
      <c r="AR35" s="27" t="str">
        <f t="shared" si="1"/>
        <v/>
      </c>
      <c r="AS35" s="27" t="str">
        <f t="shared" si="1"/>
        <v/>
      </c>
      <c r="AT35" s="27" t="str">
        <f t="shared" si="1"/>
        <v/>
      </c>
      <c r="AU35" s="27" t="str">
        <f t="shared" si="1"/>
        <v/>
      </c>
      <c r="AV35" s="27" t="str">
        <f t="shared" si="1"/>
        <v/>
      </c>
      <c r="AW35" s="27" t="str">
        <f t="shared" si="1"/>
        <v/>
      </c>
      <c r="AX35" s="27" t="str">
        <f t="shared" si="1"/>
        <v/>
      </c>
      <c r="AY35" s="27" t="str">
        <f t="shared" si="1"/>
        <v/>
      </c>
      <c r="AZ35" s="27" t="str">
        <f t="shared" si="1"/>
        <v/>
      </c>
      <c r="BA35" s="27" t="str">
        <f t="shared" si="1"/>
        <v/>
      </c>
      <c r="BB35" s="27" t="str">
        <f t="shared" si="2"/>
        <v/>
      </c>
      <c r="BC35" s="95" t="str">
        <f t="shared" si="2"/>
        <v/>
      </c>
      <c r="BE35" s="96">
        <f t="shared" si="4"/>
        <v>0</v>
      </c>
      <c r="BF35" s="94">
        <f t="shared" si="5"/>
        <v>0</v>
      </c>
      <c r="BG35" s="27">
        <f t="shared" si="5"/>
        <v>0</v>
      </c>
      <c r="BH35" s="27">
        <f t="shared" si="5"/>
        <v>0</v>
      </c>
      <c r="BI35" s="27">
        <f t="shared" si="5"/>
        <v>0</v>
      </c>
      <c r="BJ35" s="97"/>
      <c r="BK35" s="27">
        <f t="shared" si="5"/>
        <v>0</v>
      </c>
      <c r="BL35" s="27">
        <f t="shared" si="5"/>
        <v>0</v>
      </c>
      <c r="BM35" s="27">
        <f t="shared" si="5"/>
        <v>0</v>
      </c>
      <c r="BN35" s="95">
        <f t="shared" si="5"/>
        <v>0</v>
      </c>
    </row>
    <row r="36" spans="2:66" x14ac:dyDescent="0.35">
      <c r="B36" s="85"/>
      <c r="C36" s="86"/>
      <c r="D36" s="86"/>
      <c r="E36" s="87"/>
      <c r="F36" s="88"/>
      <c r="G36" s="89"/>
      <c r="H36" s="85"/>
      <c r="I36" s="87"/>
      <c r="J36" s="87"/>
      <c r="K36" s="87"/>
      <c r="L36" s="87"/>
      <c r="M36" s="87"/>
      <c r="N36" s="87"/>
      <c r="O36" s="87"/>
      <c r="P36" s="87"/>
      <c r="Q36" s="87"/>
      <c r="R36" s="87"/>
      <c r="S36" s="87"/>
      <c r="T36" s="87"/>
      <c r="U36" s="87"/>
      <c r="V36" s="87"/>
      <c r="W36" s="87"/>
      <c r="X36" s="87"/>
      <c r="Y36" s="88"/>
      <c r="Z36" s="85"/>
      <c r="AA36" s="86"/>
      <c r="AB36" s="86"/>
      <c r="AC36" s="92"/>
      <c r="AD36" s="93"/>
      <c r="AE36" s="86"/>
      <c r="AF36" s="86"/>
      <c r="AG36" s="87"/>
      <c r="AH36" s="88"/>
      <c r="AI36" s="46"/>
      <c r="AK36" s="30" t="str">
        <f t="shared" si="3"/>
        <v/>
      </c>
      <c r="AL36" s="94" t="str">
        <f t="shared" si="1"/>
        <v/>
      </c>
      <c r="AM36" s="27" t="str">
        <f t="shared" si="1"/>
        <v/>
      </c>
      <c r="AN36" s="27" t="str">
        <f t="shared" si="1"/>
        <v/>
      </c>
      <c r="AO36" s="27" t="str">
        <f t="shared" si="1"/>
        <v/>
      </c>
      <c r="AP36" s="27" t="str">
        <f t="shared" si="1"/>
        <v/>
      </c>
      <c r="AQ36" s="27" t="str">
        <f t="shared" si="1"/>
        <v/>
      </c>
      <c r="AR36" s="27" t="str">
        <f t="shared" si="1"/>
        <v/>
      </c>
      <c r="AS36" s="27" t="str">
        <f t="shared" si="1"/>
        <v/>
      </c>
      <c r="AT36" s="27" t="str">
        <f t="shared" si="1"/>
        <v/>
      </c>
      <c r="AU36" s="27" t="str">
        <f t="shared" si="1"/>
        <v/>
      </c>
      <c r="AV36" s="27" t="str">
        <f t="shared" si="1"/>
        <v/>
      </c>
      <c r="AW36" s="27" t="str">
        <f t="shared" si="1"/>
        <v/>
      </c>
      <c r="AX36" s="27" t="str">
        <f t="shared" si="1"/>
        <v/>
      </c>
      <c r="AY36" s="27" t="str">
        <f t="shared" si="1"/>
        <v/>
      </c>
      <c r="AZ36" s="27" t="str">
        <f t="shared" si="1"/>
        <v/>
      </c>
      <c r="BA36" s="27" t="str">
        <f t="shared" si="1"/>
        <v/>
      </c>
      <c r="BB36" s="27" t="str">
        <f t="shared" si="2"/>
        <v/>
      </c>
      <c r="BC36" s="95" t="str">
        <f t="shared" si="2"/>
        <v/>
      </c>
      <c r="BE36" s="96">
        <f t="shared" si="4"/>
        <v>0</v>
      </c>
      <c r="BF36" s="94">
        <f t="shared" si="5"/>
        <v>0</v>
      </c>
      <c r="BG36" s="27">
        <f t="shared" si="5"/>
        <v>0</v>
      </c>
      <c r="BH36" s="27">
        <f t="shared" si="5"/>
        <v>0</v>
      </c>
      <c r="BI36" s="27">
        <f t="shared" si="5"/>
        <v>0</v>
      </c>
      <c r="BJ36" s="97"/>
      <c r="BK36" s="27">
        <f t="shared" si="5"/>
        <v>0</v>
      </c>
      <c r="BL36" s="27">
        <f t="shared" si="5"/>
        <v>0</v>
      </c>
      <c r="BM36" s="27">
        <f t="shared" si="5"/>
        <v>0</v>
      </c>
      <c r="BN36" s="95">
        <f t="shared" si="5"/>
        <v>0</v>
      </c>
    </row>
    <row r="37" spans="2:66" x14ac:dyDescent="0.35">
      <c r="B37" s="85"/>
      <c r="C37" s="86"/>
      <c r="D37" s="86"/>
      <c r="E37" s="87"/>
      <c r="F37" s="88"/>
      <c r="G37" s="89"/>
      <c r="H37" s="85"/>
      <c r="I37" s="87"/>
      <c r="J37" s="87"/>
      <c r="K37" s="87"/>
      <c r="L37" s="87"/>
      <c r="M37" s="87"/>
      <c r="N37" s="87"/>
      <c r="O37" s="87"/>
      <c r="P37" s="87"/>
      <c r="Q37" s="87"/>
      <c r="R37" s="87"/>
      <c r="S37" s="87"/>
      <c r="T37" s="87"/>
      <c r="U37" s="87"/>
      <c r="V37" s="87"/>
      <c r="W37" s="87"/>
      <c r="X37" s="87"/>
      <c r="Y37" s="88"/>
      <c r="Z37" s="85"/>
      <c r="AA37" s="86"/>
      <c r="AB37" s="86"/>
      <c r="AC37" s="92"/>
      <c r="AD37" s="93"/>
      <c r="AE37" s="86"/>
      <c r="AF37" s="86"/>
      <c r="AG37" s="87"/>
      <c r="AH37" s="88"/>
      <c r="AI37" s="46"/>
      <c r="AK37" s="30" t="str">
        <f t="shared" si="3"/>
        <v/>
      </c>
      <c r="AL37" s="94" t="str">
        <f t="shared" si="1"/>
        <v/>
      </c>
      <c r="AM37" s="27" t="str">
        <f t="shared" si="1"/>
        <v/>
      </c>
      <c r="AN37" s="27" t="str">
        <f t="shared" si="1"/>
        <v/>
      </c>
      <c r="AO37" s="27" t="str">
        <f t="shared" si="1"/>
        <v/>
      </c>
      <c r="AP37" s="27" t="str">
        <f t="shared" si="1"/>
        <v/>
      </c>
      <c r="AQ37" s="27" t="str">
        <f t="shared" si="1"/>
        <v/>
      </c>
      <c r="AR37" s="27" t="str">
        <f t="shared" si="1"/>
        <v/>
      </c>
      <c r="AS37" s="27" t="str">
        <f t="shared" si="1"/>
        <v/>
      </c>
      <c r="AT37" s="27" t="str">
        <f t="shared" si="1"/>
        <v/>
      </c>
      <c r="AU37" s="27" t="str">
        <f t="shared" si="1"/>
        <v/>
      </c>
      <c r="AV37" s="27" t="str">
        <f t="shared" si="1"/>
        <v/>
      </c>
      <c r="AW37" s="27" t="str">
        <f t="shared" si="1"/>
        <v/>
      </c>
      <c r="AX37" s="27" t="str">
        <f t="shared" si="1"/>
        <v/>
      </c>
      <c r="AY37" s="27" t="str">
        <f t="shared" si="1"/>
        <v/>
      </c>
      <c r="AZ37" s="27" t="str">
        <f t="shared" si="1"/>
        <v/>
      </c>
      <c r="BA37" s="27" t="str">
        <f t="shared" si="1"/>
        <v/>
      </c>
      <c r="BB37" s="27" t="str">
        <f t="shared" si="2"/>
        <v/>
      </c>
      <c r="BC37" s="95" t="str">
        <f t="shared" si="2"/>
        <v/>
      </c>
      <c r="BE37" s="96">
        <f t="shared" si="4"/>
        <v>0</v>
      </c>
      <c r="BF37" s="94">
        <f t="shared" si="5"/>
        <v>0</v>
      </c>
      <c r="BG37" s="27">
        <f t="shared" si="5"/>
        <v>0</v>
      </c>
      <c r="BH37" s="27">
        <f t="shared" si="5"/>
        <v>0</v>
      </c>
      <c r="BI37" s="27">
        <f t="shared" si="5"/>
        <v>0</v>
      </c>
      <c r="BJ37" s="97"/>
      <c r="BK37" s="27">
        <f t="shared" si="5"/>
        <v>0</v>
      </c>
      <c r="BL37" s="27">
        <f t="shared" si="5"/>
        <v>0</v>
      </c>
      <c r="BM37" s="27">
        <f t="shared" si="5"/>
        <v>0</v>
      </c>
      <c r="BN37" s="95">
        <f t="shared" si="5"/>
        <v>0</v>
      </c>
    </row>
    <row r="38" spans="2:66" x14ac:dyDescent="0.35">
      <c r="B38" s="85"/>
      <c r="C38" s="86"/>
      <c r="D38" s="86"/>
      <c r="E38" s="87"/>
      <c r="F38" s="88"/>
      <c r="G38" s="89"/>
      <c r="H38" s="85"/>
      <c r="I38" s="87"/>
      <c r="J38" s="87"/>
      <c r="K38" s="87"/>
      <c r="L38" s="87"/>
      <c r="M38" s="87"/>
      <c r="N38" s="87"/>
      <c r="O38" s="87"/>
      <c r="P38" s="87"/>
      <c r="Q38" s="87"/>
      <c r="R38" s="87"/>
      <c r="S38" s="87"/>
      <c r="T38" s="87"/>
      <c r="U38" s="87"/>
      <c r="V38" s="87"/>
      <c r="W38" s="87"/>
      <c r="X38" s="87"/>
      <c r="Y38" s="88"/>
      <c r="Z38" s="85"/>
      <c r="AA38" s="86"/>
      <c r="AB38" s="86"/>
      <c r="AC38" s="92"/>
      <c r="AD38" s="93"/>
      <c r="AE38" s="86"/>
      <c r="AF38" s="86"/>
      <c r="AG38" s="87"/>
      <c r="AH38" s="88"/>
      <c r="AI38" s="46"/>
      <c r="AK38" s="30" t="str">
        <f t="shared" si="3"/>
        <v/>
      </c>
      <c r="AL38" s="94" t="str">
        <f t="shared" si="1"/>
        <v/>
      </c>
      <c r="AM38" s="27" t="str">
        <f t="shared" si="1"/>
        <v/>
      </c>
      <c r="AN38" s="27" t="str">
        <f t="shared" si="1"/>
        <v/>
      </c>
      <c r="AO38" s="27" t="str">
        <f t="shared" si="1"/>
        <v/>
      </c>
      <c r="AP38" s="27" t="str">
        <f t="shared" si="1"/>
        <v/>
      </c>
      <c r="AQ38" s="27" t="str">
        <f t="shared" si="1"/>
        <v/>
      </c>
      <c r="AR38" s="27" t="str">
        <f t="shared" si="1"/>
        <v/>
      </c>
      <c r="AS38" s="27" t="str">
        <f t="shared" si="1"/>
        <v/>
      </c>
      <c r="AT38" s="27" t="str">
        <f t="shared" si="1"/>
        <v/>
      </c>
      <c r="AU38" s="27" t="str">
        <f t="shared" si="1"/>
        <v/>
      </c>
      <c r="AV38" s="27" t="str">
        <f t="shared" si="1"/>
        <v/>
      </c>
      <c r="AW38" s="27" t="str">
        <f t="shared" si="1"/>
        <v/>
      </c>
      <c r="AX38" s="27" t="str">
        <f t="shared" si="1"/>
        <v/>
      </c>
      <c r="AY38" s="27" t="str">
        <f t="shared" si="1"/>
        <v/>
      </c>
      <c r="AZ38" s="27" t="str">
        <f t="shared" si="1"/>
        <v/>
      </c>
      <c r="BA38" s="27" t="str">
        <f t="shared" si="1"/>
        <v/>
      </c>
      <c r="BB38" s="27" t="str">
        <f t="shared" si="2"/>
        <v/>
      </c>
      <c r="BC38" s="95" t="str">
        <f t="shared" si="2"/>
        <v/>
      </c>
      <c r="BE38" s="96">
        <f t="shared" si="4"/>
        <v>0</v>
      </c>
      <c r="BF38" s="94">
        <f t="shared" si="5"/>
        <v>0</v>
      </c>
      <c r="BG38" s="27">
        <f t="shared" si="5"/>
        <v>0</v>
      </c>
      <c r="BH38" s="27">
        <f t="shared" si="5"/>
        <v>0</v>
      </c>
      <c r="BI38" s="27">
        <f t="shared" si="5"/>
        <v>0</v>
      </c>
      <c r="BJ38" s="97"/>
      <c r="BK38" s="27">
        <f t="shared" si="5"/>
        <v>0</v>
      </c>
      <c r="BL38" s="27">
        <f t="shared" si="5"/>
        <v>0</v>
      </c>
      <c r="BM38" s="27">
        <f t="shared" si="5"/>
        <v>0</v>
      </c>
      <c r="BN38" s="95">
        <f t="shared" si="5"/>
        <v>0</v>
      </c>
    </row>
    <row r="39" spans="2:66" x14ac:dyDescent="0.35">
      <c r="B39" s="85"/>
      <c r="C39" s="86"/>
      <c r="D39" s="86"/>
      <c r="E39" s="98"/>
      <c r="F39" s="99"/>
      <c r="G39" s="89"/>
      <c r="H39" s="85"/>
      <c r="I39" s="87"/>
      <c r="J39" s="87"/>
      <c r="K39" s="87"/>
      <c r="L39" s="87"/>
      <c r="M39" s="87"/>
      <c r="N39" s="87"/>
      <c r="O39" s="87"/>
      <c r="P39" s="87"/>
      <c r="Q39" s="87"/>
      <c r="R39" s="87"/>
      <c r="S39" s="87"/>
      <c r="T39" s="87"/>
      <c r="U39" s="87"/>
      <c r="V39" s="100"/>
      <c r="W39" s="100"/>
      <c r="X39" s="100"/>
      <c r="Y39" s="88"/>
      <c r="Z39" s="85"/>
      <c r="AA39" s="86"/>
      <c r="AB39" s="86"/>
      <c r="AC39" s="92"/>
      <c r="AD39" s="93"/>
      <c r="AE39" s="86"/>
      <c r="AF39" s="86"/>
      <c r="AG39" s="98"/>
      <c r="AH39" s="99"/>
      <c r="AI39" s="46"/>
      <c r="AK39" s="30" t="str">
        <f t="shared" si="3"/>
        <v/>
      </c>
      <c r="AL39" s="94" t="str">
        <f t="shared" si="1"/>
        <v/>
      </c>
      <c r="AM39" s="27" t="str">
        <f t="shared" si="1"/>
        <v/>
      </c>
      <c r="AN39" s="27" t="str">
        <f t="shared" si="1"/>
        <v/>
      </c>
      <c r="AO39" s="27" t="str">
        <f t="shared" si="1"/>
        <v/>
      </c>
      <c r="AP39" s="27" t="str">
        <f t="shared" si="1"/>
        <v/>
      </c>
      <c r="AQ39" s="27" t="str">
        <f t="shared" si="1"/>
        <v/>
      </c>
      <c r="AR39" s="27" t="str">
        <f t="shared" si="1"/>
        <v/>
      </c>
      <c r="AS39" s="27" t="str">
        <f t="shared" si="1"/>
        <v/>
      </c>
      <c r="AT39" s="27" t="str">
        <f t="shared" si="1"/>
        <v/>
      </c>
      <c r="AU39" s="27" t="str">
        <f t="shared" si="1"/>
        <v/>
      </c>
      <c r="AV39" s="27" t="str">
        <f t="shared" si="1"/>
        <v/>
      </c>
      <c r="AW39" s="27" t="str">
        <f t="shared" si="1"/>
        <v/>
      </c>
      <c r="AX39" s="27" t="str">
        <f t="shared" si="1"/>
        <v/>
      </c>
      <c r="AY39" s="27" t="str">
        <f t="shared" si="1"/>
        <v/>
      </c>
      <c r="AZ39" s="27" t="str">
        <f t="shared" si="1"/>
        <v/>
      </c>
      <c r="BA39" s="27" t="str">
        <f t="shared" si="1"/>
        <v/>
      </c>
      <c r="BB39" s="27" t="str">
        <f t="shared" si="2"/>
        <v/>
      </c>
      <c r="BC39" s="95" t="str">
        <f t="shared" si="2"/>
        <v/>
      </c>
      <c r="BE39" s="96">
        <f t="shared" si="4"/>
        <v>0</v>
      </c>
      <c r="BF39" s="94">
        <f t="shared" si="5"/>
        <v>0</v>
      </c>
      <c r="BG39" s="27">
        <f t="shared" si="5"/>
        <v>0</v>
      </c>
      <c r="BH39" s="27">
        <f t="shared" si="5"/>
        <v>0</v>
      </c>
      <c r="BI39" s="27">
        <f t="shared" si="5"/>
        <v>0</v>
      </c>
      <c r="BJ39" s="97"/>
      <c r="BK39" s="27">
        <f t="shared" si="5"/>
        <v>0</v>
      </c>
      <c r="BL39" s="27">
        <f t="shared" si="5"/>
        <v>0</v>
      </c>
      <c r="BM39" s="27">
        <f t="shared" si="5"/>
        <v>0</v>
      </c>
      <c r="BN39" s="95">
        <f t="shared" si="5"/>
        <v>0</v>
      </c>
    </row>
    <row r="40" spans="2:66" x14ac:dyDescent="0.35">
      <c r="B40" s="101"/>
      <c r="C40" s="102"/>
      <c r="D40" s="102"/>
      <c r="E40" s="98"/>
      <c r="F40" s="99"/>
      <c r="G40" s="89"/>
      <c r="H40" s="85"/>
      <c r="I40" s="100"/>
      <c r="J40" s="100"/>
      <c r="K40" s="100"/>
      <c r="L40" s="100"/>
      <c r="M40" s="100"/>
      <c r="N40" s="100"/>
      <c r="O40" s="100"/>
      <c r="P40" s="100"/>
      <c r="Q40" s="100"/>
      <c r="R40" s="100"/>
      <c r="S40" s="100"/>
      <c r="T40" s="100"/>
      <c r="U40" s="100"/>
      <c r="V40" s="100"/>
      <c r="W40" s="100"/>
      <c r="X40" s="100"/>
      <c r="Y40" s="88"/>
      <c r="Z40" s="103"/>
      <c r="AA40" s="104"/>
      <c r="AB40" s="104"/>
      <c r="AC40" s="105"/>
      <c r="AD40" s="106"/>
      <c r="AE40" s="104"/>
      <c r="AF40" s="104"/>
      <c r="AG40" s="98"/>
      <c r="AH40" s="99"/>
      <c r="AI40" s="46"/>
      <c r="AK40" s="30" t="str">
        <f t="shared" si="3"/>
        <v/>
      </c>
      <c r="AL40" s="94" t="str">
        <f t="shared" si="1"/>
        <v/>
      </c>
      <c r="AM40" s="27" t="str">
        <f t="shared" si="1"/>
        <v/>
      </c>
      <c r="AN40" s="27" t="str">
        <f t="shared" si="1"/>
        <v/>
      </c>
      <c r="AO40" s="27" t="str">
        <f t="shared" si="1"/>
        <v/>
      </c>
      <c r="AP40" s="27" t="str">
        <f t="shared" si="1"/>
        <v/>
      </c>
      <c r="AQ40" s="27" t="str">
        <f t="shared" si="1"/>
        <v/>
      </c>
      <c r="AR40" s="27" t="str">
        <f t="shared" si="1"/>
        <v/>
      </c>
      <c r="AS40" s="27" t="str">
        <f t="shared" si="1"/>
        <v/>
      </c>
      <c r="AT40" s="27" t="str">
        <f t="shared" si="1"/>
        <v/>
      </c>
      <c r="AU40" s="27" t="str">
        <f t="shared" si="1"/>
        <v/>
      </c>
      <c r="AV40" s="27" t="str">
        <f t="shared" si="1"/>
        <v/>
      </c>
      <c r="AW40" s="27" t="str">
        <f t="shared" si="1"/>
        <v/>
      </c>
      <c r="AX40" s="27" t="str">
        <f t="shared" si="1"/>
        <v/>
      </c>
      <c r="AY40" s="27" t="str">
        <f t="shared" si="1"/>
        <v/>
      </c>
      <c r="AZ40" s="27" t="str">
        <f t="shared" si="1"/>
        <v/>
      </c>
      <c r="BA40" s="27" t="str">
        <f t="shared" si="1"/>
        <v/>
      </c>
      <c r="BB40" s="27" t="str">
        <f t="shared" si="2"/>
        <v/>
      </c>
      <c r="BC40" s="95" t="str">
        <f t="shared" si="2"/>
        <v/>
      </c>
      <c r="BE40" s="96">
        <f t="shared" si="4"/>
        <v>0</v>
      </c>
      <c r="BF40" s="94">
        <f t="shared" si="5"/>
        <v>0</v>
      </c>
      <c r="BG40" s="27">
        <f t="shared" si="5"/>
        <v>0</v>
      </c>
      <c r="BH40" s="27">
        <f t="shared" si="5"/>
        <v>0</v>
      </c>
      <c r="BI40" s="27">
        <f t="shared" si="5"/>
        <v>0</v>
      </c>
      <c r="BJ40" s="97"/>
      <c r="BK40" s="27">
        <f t="shared" si="5"/>
        <v>0</v>
      </c>
      <c r="BL40" s="27">
        <f t="shared" si="5"/>
        <v>0</v>
      </c>
      <c r="BM40" s="27">
        <f t="shared" si="5"/>
        <v>0</v>
      </c>
      <c r="BN40" s="95">
        <f t="shared" si="5"/>
        <v>0</v>
      </c>
    </row>
    <row r="41" spans="2:66" x14ac:dyDescent="0.35">
      <c r="B41" s="85"/>
      <c r="C41" s="86"/>
      <c r="D41" s="86"/>
      <c r="E41" s="87"/>
      <c r="F41" s="88"/>
      <c r="G41" s="89"/>
      <c r="H41" s="85"/>
      <c r="I41" s="87"/>
      <c r="J41" s="87"/>
      <c r="K41" s="87"/>
      <c r="L41" s="87"/>
      <c r="M41" s="87"/>
      <c r="N41" s="87"/>
      <c r="O41" s="87"/>
      <c r="P41" s="87"/>
      <c r="Q41" s="87"/>
      <c r="R41" s="87"/>
      <c r="S41" s="87"/>
      <c r="T41" s="87"/>
      <c r="U41" s="87"/>
      <c r="V41" s="87"/>
      <c r="W41" s="87"/>
      <c r="X41" s="87"/>
      <c r="Y41" s="88"/>
      <c r="Z41" s="85"/>
      <c r="AA41" s="86"/>
      <c r="AB41" s="86"/>
      <c r="AC41" s="92"/>
      <c r="AD41" s="93"/>
      <c r="AE41" s="86"/>
      <c r="AF41" s="86"/>
      <c r="AG41" s="87"/>
      <c r="AH41" s="88"/>
      <c r="AI41" s="46"/>
      <c r="AK41" s="30" t="str">
        <f t="shared" si="3"/>
        <v/>
      </c>
      <c r="AL41" s="94" t="str">
        <f t="shared" si="1"/>
        <v/>
      </c>
      <c r="AM41" s="27" t="str">
        <f t="shared" si="1"/>
        <v/>
      </c>
      <c r="AN41" s="27" t="str">
        <f t="shared" si="1"/>
        <v/>
      </c>
      <c r="AO41" s="27" t="str">
        <f t="shared" si="1"/>
        <v/>
      </c>
      <c r="AP41" s="27" t="str">
        <f t="shared" si="1"/>
        <v/>
      </c>
      <c r="AQ41" s="27" t="str">
        <f t="shared" si="1"/>
        <v/>
      </c>
      <c r="AR41" s="27" t="str">
        <f t="shared" si="1"/>
        <v/>
      </c>
      <c r="AS41" s="27" t="str">
        <f t="shared" si="1"/>
        <v/>
      </c>
      <c r="AT41" s="27" t="str">
        <f t="shared" si="1"/>
        <v/>
      </c>
      <c r="AU41" s="27" t="str">
        <f t="shared" si="1"/>
        <v/>
      </c>
      <c r="AV41" s="27" t="str">
        <f t="shared" si="1"/>
        <v/>
      </c>
      <c r="AW41" s="27" t="str">
        <f t="shared" si="1"/>
        <v/>
      </c>
      <c r="AX41" s="27" t="str">
        <f t="shared" si="1"/>
        <v/>
      </c>
      <c r="AY41" s="27" t="str">
        <f t="shared" si="1"/>
        <v/>
      </c>
      <c r="AZ41" s="27" t="str">
        <f t="shared" si="1"/>
        <v/>
      </c>
      <c r="BA41" s="27" t="str">
        <f t="shared" si="1"/>
        <v/>
      </c>
      <c r="BB41" s="27" t="str">
        <f t="shared" si="2"/>
        <v/>
      </c>
      <c r="BC41" s="95" t="str">
        <f t="shared" si="2"/>
        <v/>
      </c>
      <c r="BE41" s="96">
        <f t="shared" si="4"/>
        <v>0</v>
      </c>
      <c r="BF41" s="94">
        <f t="shared" si="5"/>
        <v>0</v>
      </c>
      <c r="BG41" s="27">
        <f t="shared" si="5"/>
        <v>0</v>
      </c>
      <c r="BH41" s="27">
        <f t="shared" si="5"/>
        <v>0</v>
      </c>
      <c r="BI41" s="27">
        <f t="shared" si="5"/>
        <v>0</v>
      </c>
      <c r="BJ41" s="97"/>
      <c r="BK41" s="27">
        <f t="shared" si="5"/>
        <v>0</v>
      </c>
      <c r="BL41" s="27">
        <f t="shared" si="5"/>
        <v>0</v>
      </c>
      <c r="BM41" s="27">
        <f t="shared" si="5"/>
        <v>0</v>
      </c>
      <c r="BN41" s="95">
        <f t="shared" si="5"/>
        <v>0</v>
      </c>
    </row>
    <row r="42" spans="2:66" x14ac:dyDescent="0.35">
      <c r="B42" s="85"/>
      <c r="C42" s="86"/>
      <c r="D42" s="86"/>
      <c r="E42" s="87"/>
      <c r="F42" s="88"/>
      <c r="G42" s="89"/>
      <c r="H42" s="85"/>
      <c r="I42" s="87"/>
      <c r="J42" s="87"/>
      <c r="K42" s="87"/>
      <c r="L42" s="87"/>
      <c r="M42" s="87"/>
      <c r="N42" s="87"/>
      <c r="O42" s="87"/>
      <c r="P42" s="87"/>
      <c r="Q42" s="87"/>
      <c r="R42" s="87"/>
      <c r="S42" s="87"/>
      <c r="T42" s="87"/>
      <c r="U42" s="87"/>
      <c r="V42" s="87"/>
      <c r="W42" s="87"/>
      <c r="X42" s="87"/>
      <c r="Y42" s="88"/>
      <c r="Z42" s="85"/>
      <c r="AA42" s="86"/>
      <c r="AB42" s="86"/>
      <c r="AC42" s="92"/>
      <c r="AD42" s="93"/>
      <c r="AE42" s="86"/>
      <c r="AF42" s="86"/>
      <c r="AG42" s="87"/>
      <c r="AH42" s="88"/>
      <c r="AI42" s="46"/>
      <c r="AK42" s="30" t="str">
        <f t="shared" si="3"/>
        <v/>
      </c>
      <c r="AL42" s="94" t="str">
        <f t="shared" ref="AL42:BA43" si="6">IF(H42=0,"",$AK42*H42)</f>
        <v/>
      </c>
      <c r="AM42" s="27" t="str">
        <f t="shared" si="6"/>
        <v/>
      </c>
      <c r="AN42" s="27" t="str">
        <f t="shared" si="6"/>
        <v/>
      </c>
      <c r="AO42" s="27" t="str">
        <f t="shared" si="6"/>
        <v/>
      </c>
      <c r="AP42" s="27" t="str">
        <f t="shared" si="6"/>
        <v/>
      </c>
      <c r="AQ42" s="27" t="str">
        <f t="shared" si="6"/>
        <v/>
      </c>
      <c r="AR42" s="27" t="str">
        <f t="shared" si="6"/>
        <v/>
      </c>
      <c r="AS42" s="27" t="str">
        <f t="shared" si="6"/>
        <v/>
      </c>
      <c r="AT42" s="27" t="str">
        <f t="shared" si="6"/>
        <v/>
      </c>
      <c r="AU42" s="27" t="str">
        <f t="shared" si="6"/>
        <v/>
      </c>
      <c r="AV42" s="27" t="str">
        <f t="shared" si="6"/>
        <v/>
      </c>
      <c r="AW42" s="27" t="str">
        <f t="shared" si="6"/>
        <v/>
      </c>
      <c r="AX42" s="27" t="str">
        <f t="shared" si="6"/>
        <v/>
      </c>
      <c r="AY42" s="27" t="str">
        <f t="shared" si="6"/>
        <v/>
      </c>
      <c r="AZ42" s="27" t="str">
        <f t="shared" si="6"/>
        <v/>
      </c>
      <c r="BA42" s="27" t="str">
        <f t="shared" si="6"/>
        <v/>
      </c>
      <c r="BB42" s="27" t="str">
        <f t="shared" ref="BA42:BB44" si="7">IF(X42=0,"",$AK42*X42)</f>
        <v/>
      </c>
      <c r="BC42" s="95" t="str">
        <f>IF(Y42=0,"",$AK42*Y42)</f>
        <v/>
      </c>
      <c r="BE42" s="96">
        <f t="shared" si="4"/>
        <v>0</v>
      </c>
      <c r="BF42" s="94">
        <f t="shared" si="5"/>
        <v>0</v>
      </c>
      <c r="BG42" s="27">
        <f t="shared" si="5"/>
        <v>0</v>
      </c>
      <c r="BH42" s="27">
        <f t="shared" si="5"/>
        <v>0</v>
      </c>
      <c r="BI42" s="27">
        <f t="shared" si="5"/>
        <v>0</v>
      </c>
      <c r="BJ42" s="97"/>
      <c r="BK42" s="27">
        <f t="shared" si="5"/>
        <v>0</v>
      </c>
      <c r="BL42" s="27">
        <f t="shared" si="5"/>
        <v>0</v>
      </c>
      <c r="BM42" s="27">
        <f t="shared" si="5"/>
        <v>0</v>
      </c>
      <c r="BN42" s="95">
        <f t="shared" si="5"/>
        <v>0</v>
      </c>
    </row>
    <row r="43" spans="2:66" ht="16" thickBot="1" x14ac:dyDescent="0.4">
      <c r="B43" s="107"/>
      <c r="C43" s="108"/>
      <c r="D43" s="108"/>
      <c r="E43" s="109"/>
      <c r="F43" s="110"/>
      <c r="G43" s="111"/>
      <c r="H43" s="107"/>
      <c r="I43" s="109"/>
      <c r="J43" s="109"/>
      <c r="K43" s="109"/>
      <c r="L43" s="109"/>
      <c r="M43" s="109"/>
      <c r="N43" s="109"/>
      <c r="O43" s="109"/>
      <c r="P43" s="109"/>
      <c r="Q43" s="109"/>
      <c r="R43" s="109"/>
      <c r="S43" s="109"/>
      <c r="T43" s="109"/>
      <c r="U43" s="109"/>
      <c r="V43" s="109"/>
      <c r="W43" s="109"/>
      <c r="X43" s="109"/>
      <c r="Y43" s="110"/>
      <c r="Z43" s="107"/>
      <c r="AA43" s="108"/>
      <c r="AB43" s="108"/>
      <c r="AC43" s="112"/>
      <c r="AD43" s="113"/>
      <c r="AE43" s="108"/>
      <c r="AF43" s="108"/>
      <c r="AG43" s="109"/>
      <c r="AH43" s="110"/>
      <c r="AI43" s="46"/>
      <c r="AK43" s="30" t="str">
        <f t="shared" si="3"/>
        <v/>
      </c>
      <c r="AL43" s="114" t="str">
        <f t="shared" si="6"/>
        <v/>
      </c>
      <c r="AM43" s="115" t="str">
        <f t="shared" si="6"/>
        <v/>
      </c>
      <c r="AN43" s="115" t="str">
        <f t="shared" si="6"/>
        <v/>
      </c>
      <c r="AO43" s="115" t="str">
        <f t="shared" si="6"/>
        <v/>
      </c>
      <c r="AP43" s="115" t="str">
        <f t="shared" si="6"/>
        <v/>
      </c>
      <c r="AQ43" s="115" t="str">
        <f t="shared" si="6"/>
        <v/>
      </c>
      <c r="AR43" s="115" t="str">
        <f t="shared" si="6"/>
        <v/>
      </c>
      <c r="AS43" s="115" t="str">
        <f t="shared" si="6"/>
        <v/>
      </c>
      <c r="AT43" s="115" t="str">
        <f t="shared" si="6"/>
        <v/>
      </c>
      <c r="AU43" s="115" t="str">
        <f t="shared" si="6"/>
        <v/>
      </c>
      <c r="AV43" s="115" t="str">
        <f t="shared" si="6"/>
        <v/>
      </c>
      <c r="AW43" s="115" t="str">
        <f t="shared" si="6"/>
        <v/>
      </c>
      <c r="AX43" s="115" t="str">
        <f t="shared" si="6"/>
        <v/>
      </c>
      <c r="AY43" s="115" t="str">
        <f t="shared" si="6"/>
        <v/>
      </c>
      <c r="AZ43" s="115" t="str">
        <f t="shared" si="6"/>
        <v/>
      </c>
      <c r="BA43" s="115" t="str">
        <f t="shared" si="7"/>
        <v/>
      </c>
      <c r="BB43" s="115" t="str">
        <f t="shared" si="7"/>
        <v/>
      </c>
      <c r="BC43" s="116" t="str">
        <f>IF(Y43=0,"",$AK43*Y43)</f>
        <v/>
      </c>
      <c r="BE43" s="117">
        <f t="shared" si="4"/>
        <v>0</v>
      </c>
      <c r="BF43" s="114">
        <f t="shared" si="5"/>
        <v>0</v>
      </c>
      <c r="BG43" s="115">
        <f t="shared" si="5"/>
        <v>0</v>
      </c>
      <c r="BH43" s="115">
        <f t="shared" si="5"/>
        <v>0</v>
      </c>
      <c r="BI43" s="115">
        <f t="shared" si="5"/>
        <v>0</v>
      </c>
      <c r="BJ43" s="118"/>
      <c r="BK43" s="115">
        <f t="shared" si="5"/>
        <v>0</v>
      </c>
      <c r="BL43" s="115">
        <f t="shared" si="5"/>
        <v>0</v>
      </c>
      <c r="BM43" s="115">
        <f t="shared" si="5"/>
        <v>0</v>
      </c>
      <c r="BN43" s="116">
        <f t="shared" si="5"/>
        <v>0</v>
      </c>
    </row>
    <row r="44" spans="2:66" ht="16" thickBot="1" x14ac:dyDescent="0.4">
      <c r="G44" s="119" t="s">
        <v>80</v>
      </c>
      <c r="H44" s="120">
        <f t="shared" ref="H44:X44" si="8">AL44</f>
        <v>8.7167070217917669E-2</v>
      </c>
      <c r="I44" s="121">
        <f t="shared" si="8"/>
        <v>8.175473579262213E-2</v>
      </c>
      <c r="J44" s="121">
        <f t="shared" si="8"/>
        <v>9.0727816550348936E-2</v>
      </c>
      <c r="K44" s="121">
        <f t="shared" si="8"/>
        <v>7.3351374448084289E-2</v>
      </c>
      <c r="L44" s="121">
        <f t="shared" si="8"/>
        <v>7.0502777382139267E-2</v>
      </c>
      <c r="M44" s="121">
        <f t="shared" si="8"/>
        <v>3.1619427431989741E-2</v>
      </c>
      <c r="N44" s="121">
        <f t="shared" si="8"/>
        <v>9.2294544936618692E-2</v>
      </c>
      <c r="O44" s="121">
        <f t="shared" si="8"/>
        <v>6.6799601196410749E-2</v>
      </c>
      <c r="P44" s="121">
        <f t="shared" si="8"/>
        <v>5.7541660732089432E-2</v>
      </c>
      <c r="Q44" s="121">
        <f t="shared" si="8"/>
        <v>7.0930066942031036E-2</v>
      </c>
      <c r="R44" s="121">
        <f t="shared" si="8"/>
        <v>4.244409628258082E-2</v>
      </c>
      <c r="S44" s="121">
        <f t="shared" si="8"/>
        <v>8.7594359777809397E-2</v>
      </c>
      <c r="T44" s="121">
        <f t="shared" si="8"/>
        <v>2.5067654180316187E-2</v>
      </c>
      <c r="U44" s="121">
        <f t="shared" si="8"/>
        <v>0.12220481412904144</v>
      </c>
      <c r="V44" s="121" t="str">
        <f t="shared" si="8"/>
        <v/>
      </c>
      <c r="W44" s="121" t="str">
        <f t="shared" si="8"/>
        <v/>
      </c>
      <c r="X44" s="121" t="str">
        <f t="shared" si="8"/>
        <v/>
      </c>
      <c r="Y44" s="122" t="str">
        <f>BC44</f>
        <v/>
      </c>
      <c r="Z44" s="123">
        <f>BF44</f>
        <v>1905</v>
      </c>
      <c r="AA44" s="124">
        <f t="shared" ref="AA44:AH44" si="9">BG44</f>
        <v>1271</v>
      </c>
      <c r="AB44" s="124">
        <f t="shared" si="9"/>
        <v>1175</v>
      </c>
      <c r="AC44" s="125">
        <f t="shared" si="9"/>
        <v>1371</v>
      </c>
      <c r="AD44" s="126"/>
      <c r="AE44" s="127">
        <f t="shared" si="9"/>
        <v>1677</v>
      </c>
      <c r="AF44" s="124">
        <f t="shared" si="9"/>
        <v>1923</v>
      </c>
      <c r="AG44" s="124">
        <f t="shared" si="9"/>
        <v>2529</v>
      </c>
      <c r="AH44" s="128">
        <f t="shared" si="9"/>
        <v>2151</v>
      </c>
      <c r="AI44" s="46" t="s">
        <v>81</v>
      </c>
      <c r="AK44" s="129" t="s">
        <v>82</v>
      </c>
      <c r="AL44" s="130">
        <f t="shared" ref="AL44:AY44" si="10">IF(SUM(AL26:AL43)=0,"",SUM(AL26:AL43)/SUM($AL$26:$BC$43))</f>
        <v>8.7167070217917669E-2</v>
      </c>
      <c r="AM44" s="131">
        <f t="shared" si="10"/>
        <v>8.175473579262213E-2</v>
      </c>
      <c r="AN44" s="131">
        <f t="shared" si="10"/>
        <v>9.0727816550348936E-2</v>
      </c>
      <c r="AO44" s="131">
        <f t="shared" si="10"/>
        <v>7.3351374448084289E-2</v>
      </c>
      <c r="AP44" s="131">
        <f t="shared" si="10"/>
        <v>7.0502777382139267E-2</v>
      </c>
      <c r="AQ44" s="131">
        <f t="shared" si="10"/>
        <v>3.1619427431989741E-2</v>
      </c>
      <c r="AR44" s="131">
        <f t="shared" si="10"/>
        <v>9.2294544936618692E-2</v>
      </c>
      <c r="AS44" s="131">
        <f t="shared" si="10"/>
        <v>6.6799601196410749E-2</v>
      </c>
      <c r="AT44" s="131">
        <f t="shared" si="10"/>
        <v>5.7541660732089432E-2</v>
      </c>
      <c r="AU44" s="131">
        <f t="shared" si="10"/>
        <v>7.0930066942031036E-2</v>
      </c>
      <c r="AV44" s="131">
        <f t="shared" si="10"/>
        <v>4.244409628258082E-2</v>
      </c>
      <c r="AW44" s="131">
        <f t="shared" si="10"/>
        <v>8.7594359777809397E-2</v>
      </c>
      <c r="AX44" s="131">
        <f t="shared" si="10"/>
        <v>2.5067654180316187E-2</v>
      </c>
      <c r="AY44" s="131">
        <f t="shared" si="10"/>
        <v>0.12220481412904144</v>
      </c>
      <c r="AZ44" s="131" t="str">
        <f t="shared" ref="AZ44:BC44" si="11">IF(SUM(AZ26:AZ43)=0,"",SUM(AZ26:AZ43)/SUM($AL$26:$BC$43))</f>
        <v/>
      </c>
      <c r="BA44" s="131" t="str">
        <f t="shared" si="11"/>
        <v/>
      </c>
      <c r="BB44" s="131" t="str">
        <f t="shared" si="11"/>
        <v/>
      </c>
      <c r="BC44" s="132" t="str">
        <f t="shared" si="11"/>
        <v/>
      </c>
      <c r="BF44" s="133">
        <f>SUM(BF26:BF43)</f>
        <v>1905</v>
      </c>
      <c r="BG44" s="134">
        <f t="shared" ref="BG44:BN44" si="12">SUM(BG26:BG43)</f>
        <v>1271</v>
      </c>
      <c r="BH44" s="134">
        <f t="shared" si="12"/>
        <v>1175</v>
      </c>
      <c r="BI44" s="134">
        <f t="shared" si="12"/>
        <v>1371</v>
      </c>
      <c r="BJ44" s="135"/>
      <c r="BK44" s="134">
        <f t="shared" si="12"/>
        <v>1677</v>
      </c>
      <c r="BL44" s="134">
        <f t="shared" si="12"/>
        <v>1923</v>
      </c>
      <c r="BM44" s="134">
        <f t="shared" si="12"/>
        <v>2529</v>
      </c>
      <c r="BN44" s="136">
        <f t="shared" si="12"/>
        <v>2151</v>
      </c>
    </row>
    <row r="45" spans="2:66" ht="16" thickBot="1" x14ac:dyDescent="0.4">
      <c r="H45" s="40" t="s">
        <v>83</v>
      </c>
      <c r="I45" s="137"/>
      <c r="J45" s="137"/>
      <c r="K45" s="137"/>
      <c r="L45" s="137"/>
      <c r="M45" s="137"/>
      <c r="N45" s="137"/>
      <c r="O45" s="137"/>
      <c r="P45" s="137"/>
      <c r="Q45" s="137"/>
      <c r="R45" s="137"/>
      <c r="S45" s="137"/>
      <c r="T45" s="137"/>
      <c r="U45" s="137"/>
      <c r="V45" s="137"/>
      <c r="W45" s="137"/>
      <c r="X45" s="137"/>
      <c r="Y45" s="138"/>
      <c r="Z45" s="139" t="s">
        <v>84</v>
      </c>
      <c r="AA45" s="140"/>
      <c r="AB45" s="140"/>
      <c r="AC45" s="140"/>
      <c r="AD45" s="140"/>
      <c r="AE45" s="140"/>
      <c r="AF45" s="140"/>
      <c r="AG45" s="140"/>
      <c r="AH45" s="141"/>
      <c r="AI45" s="46"/>
    </row>
    <row r="46" spans="2:66" x14ac:dyDescent="0.35">
      <c r="H46" s="75">
        <v>1</v>
      </c>
      <c r="I46" s="76">
        <v>3</v>
      </c>
      <c r="J46" s="76">
        <v>100</v>
      </c>
      <c r="K46" s="76">
        <v>5</v>
      </c>
      <c r="L46" s="76">
        <v>60</v>
      </c>
      <c r="M46" s="76" t="s">
        <v>85</v>
      </c>
      <c r="N46" s="76">
        <v>80</v>
      </c>
      <c r="O46" s="76">
        <v>33</v>
      </c>
      <c r="P46" s="76">
        <v>38</v>
      </c>
      <c r="Q46" s="76">
        <v>2</v>
      </c>
      <c r="R46" s="76">
        <v>162</v>
      </c>
      <c r="S46" s="76">
        <v>0</v>
      </c>
      <c r="T46" s="76">
        <v>162</v>
      </c>
      <c r="U46" s="76">
        <v>2</v>
      </c>
      <c r="V46" s="76"/>
      <c r="W46" s="76"/>
      <c r="X46" s="76"/>
      <c r="Y46" s="142"/>
      <c r="Z46" s="143" t="str">
        <f>Z24</f>
        <v xml:space="preserve">Chitetezo mbaula </v>
      </c>
      <c r="AA46" s="144"/>
      <c r="AB46" s="144"/>
      <c r="AC46" s="144"/>
      <c r="AD46" s="144"/>
      <c r="AE46" s="144"/>
      <c r="AF46" s="144"/>
      <c r="AG46" s="144"/>
      <c r="AH46" s="145"/>
      <c r="AI46" s="46"/>
    </row>
    <row r="47" spans="2:66" x14ac:dyDescent="0.35">
      <c r="H47" s="146">
        <v>16</v>
      </c>
      <c r="I47" s="147">
        <v>20</v>
      </c>
      <c r="J47" s="147">
        <v>0</v>
      </c>
      <c r="K47" s="147">
        <v>86</v>
      </c>
      <c r="L47" s="147">
        <v>150</v>
      </c>
      <c r="M47" s="147" t="s">
        <v>85</v>
      </c>
      <c r="N47" s="147">
        <v>50</v>
      </c>
      <c r="O47" s="147">
        <v>15</v>
      </c>
      <c r="P47" s="147">
        <v>142</v>
      </c>
      <c r="Q47" s="147">
        <v>2</v>
      </c>
      <c r="R47" s="147">
        <v>45</v>
      </c>
      <c r="S47" s="147">
        <v>100</v>
      </c>
      <c r="T47" s="147">
        <v>45</v>
      </c>
      <c r="U47" s="147">
        <v>100</v>
      </c>
      <c r="V47" s="147"/>
      <c r="W47" s="147"/>
      <c r="X47" s="147"/>
      <c r="Y47" s="148"/>
      <c r="Z47" s="149" t="str">
        <f>AA24</f>
        <v xml:space="preserve">Weber-741001 Grill </v>
      </c>
      <c r="AA47" s="150"/>
      <c r="AB47" s="150"/>
      <c r="AC47" s="150"/>
      <c r="AD47" s="150"/>
      <c r="AE47" s="150"/>
      <c r="AF47" s="150"/>
      <c r="AG47" s="150"/>
      <c r="AH47" s="151"/>
      <c r="AI47" s="46"/>
    </row>
    <row r="48" spans="2:66" x14ac:dyDescent="0.35">
      <c r="H48" s="146">
        <v>6</v>
      </c>
      <c r="I48" s="147">
        <v>7</v>
      </c>
      <c r="J48" s="147">
        <v>0</v>
      </c>
      <c r="K48" s="147">
        <v>5</v>
      </c>
      <c r="L48" s="147">
        <v>60</v>
      </c>
      <c r="M48" s="147" t="s">
        <v>85</v>
      </c>
      <c r="N48" s="147">
        <v>90</v>
      </c>
      <c r="O48" s="147">
        <v>8.4</v>
      </c>
      <c r="P48" s="147">
        <v>17</v>
      </c>
      <c r="Q48" s="147">
        <v>2</v>
      </c>
      <c r="R48" s="147">
        <v>150</v>
      </c>
      <c r="S48" s="147">
        <v>100</v>
      </c>
      <c r="T48" s="147">
        <v>150</v>
      </c>
      <c r="U48" s="147">
        <v>100</v>
      </c>
      <c r="V48" s="147"/>
      <c r="W48" s="147"/>
      <c r="X48" s="147"/>
      <c r="Y48" s="148"/>
      <c r="Z48" s="149" t="str">
        <f>AB24</f>
        <v>GreenFire stove</v>
      </c>
      <c r="AA48" s="150"/>
      <c r="AB48" s="150"/>
      <c r="AC48" s="150"/>
      <c r="AD48" s="150"/>
      <c r="AE48" s="150"/>
      <c r="AF48" s="150"/>
      <c r="AG48" s="150"/>
      <c r="AH48" s="151"/>
      <c r="AI48" s="46"/>
    </row>
    <row r="49" spans="7:35" ht="16" thickBot="1" x14ac:dyDescent="0.4">
      <c r="H49" s="152">
        <v>6</v>
      </c>
      <c r="I49" s="153">
        <v>4</v>
      </c>
      <c r="J49" s="153">
        <v>100</v>
      </c>
      <c r="K49" s="153">
        <v>6</v>
      </c>
      <c r="L49" s="153">
        <v>50</v>
      </c>
      <c r="M49" s="153" t="s">
        <v>85</v>
      </c>
      <c r="N49" s="153">
        <v>100</v>
      </c>
      <c r="O49" s="153">
        <v>108</v>
      </c>
      <c r="P49" s="153">
        <v>142</v>
      </c>
      <c r="Q49" s="153">
        <v>0</v>
      </c>
      <c r="R49" s="153">
        <v>127</v>
      </c>
      <c r="S49" s="153">
        <v>0</v>
      </c>
      <c r="T49" s="153">
        <v>127</v>
      </c>
      <c r="U49" s="153">
        <v>20</v>
      </c>
      <c r="V49" s="153"/>
      <c r="W49" s="153"/>
      <c r="X49" s="153"/>
      <c r="Y49" s="154"/>
      <c r="Z49" s="155" t="str">
        <f>AC24</f>
        <v>Rocket Stove</v>
      </c>
      <c r="AA49" s="156"/>
      <c r="AB49" s="156"/>
      <c r="AC49" s="156"/>
      <c r="AD49" s="156"/>
      <c r="AE49" s="156"/>
      <c r="AF49" s="156"/>
      <c r="AG49" s="156"/>
      <c r="AH49" s="157"/>
      <c r="AI49" s="46"/>
    </row>
    <row r="50" spans="7:35" ht="16" thickBot="1" x14ac:dyDescent="0.4">
      <c r="H50" s="32" t="s">
        <v>86</v>
      </c>
      <c r="I50" s="33" t="s">
        <v>87</v>
      </c>
      <c r="J50" s="33" t="s">
        <v>88</v>
      </c>
      <c r="K50" s="33" t="s">
        <v>89</v>
      </c>
      <c r="L50" s="33" t="s">
        <v>90</v>
      </c>
      <c r="M50" s="33" t="s">
        <v>91</v>
      </c>
      <c r="N50" s="33">
        <v>100</v>
      </c>
      <c r="O50" s="33" t="s">
        <v>92</v>
      </c>
      <c r="P50" s="33" t="s">
        <v>93</v>
      </c>
      <c r="Q50" s="33" t="s">
        <v>94</v>
      </c>
      <c r="R50" s="33" t="s">
        <v>95</v>
      </c>
      <c r="S50" s="33">
        <v>100</v>
      </c>
      <c r="T50" s="33" t="s">
        <v>95</v>
      </c>
      <c r="U50" s="33" t="s">
        <v>96</v>
      </c>
      <c r="V50" s="33"/>
      <c r="W50" s="33"/>
      <c r="X50" s="33"/>
      <c r="Y50" s="34"/>
      <c r="Z50" s="158" t="s">
        <v>97</v>
      </c>
      <c r="AA50" s="159"/>
      <c r="AB50" s="159"/>
      <c r="AC50" s="159"/>
      <c r="AD50" s="159"/>
      <c r="AE50" s="159"/>
      <c r="AF50" s="159"/>
      <c r="AG50" s="159"/>
      <c r="AH50" s="160"/>
      <c r="AI50" s="46"/>
    </row>
    <row r="51" spans="7:35" x14ac:dyDescent="0.35">
      <c r="H51" s="146">
        <v>4</v>
      </c>
      <c r="I51" s="147">
        <v>4</v>
      </c>
      <c r="J51" s="147">
        <v>75</v>
      </c>
      <c r="K51" s="147">
        <v>6</v>
      </c>
      <c r="L51" s="147">
        <v>50</v>
      </c>
      <c r="M51" s="147" t="s">
        <v>98</v>
      </c>
      <c r="N51" s="147">
        <v>100</v>
      </c>
      <c r="O51" s="147">
        <v>75</v>
      </c>
      <c r="P51" s="147">
        <v>142</v>
      </c>
      <c r="Q51" s="147">
        <v>2</v>
      </c>
      <c r="R51" s="147">
        <v>127</v>
      </c>
      <c r="S51" s="147">
        <v>0</v>
      </c>
      <c r="T51" s="147">
        <v>127</v>
      </c>
      <c r="U51" s="147">
        <v>18</v>
      </c>
      <c r="V51" s="147"/>
      <c r="W51" s="147"/>
      <c r="X51" s="147"/>
      <c r="Y51" s="148"/>
      <c r="Z51" s="161" t="str">
        <f>AE24</f>
        <v>Rocket stove (clay)</v>
      </c>
      <c r="AA51" s="162"/>
      <c r="AB51" s="162"/>
      <c r="AC51" s="162"/>
      <c r="AD51" s="162"/>
      <c r="AE51" s="162"/>
      <c r="AF51" s="162"/>
      <c r="AG51" s="162"/>
      <c r="AH51" s="163"/>
      <c r="AI51" s="46"/>
    </row>
    <row r="52" spans="7:35" x14ac:dyDescent="0.35">
      <c r="H52" s="146">
        <v>2</v>
      </c>
      <c r="I52" s="147">
        <v>7</v>
      </c>
      <c r="J52" s="147">
        <v>75</v>
      </c>
      <c r="K52" s="147">
        <v>5</v>
      </c>
      <c r="L52" s="147">
        <v>60</v>
      </c>
      <c r="M52" s="147" t="s">
        <v>98</v>
      </c>
      <c r="N52" s="147">
        <v>100</v>
      </c>
      <c r="O52" s="147">
        <v>8.4</v>
      </c>
      <c r="P52" s="147">
        <v>17</v>
      </c>
      <c r="Q52" s="147">
        <v>2</v>
      </c>
      <c r="R52" s="147">
        <v>150</v>
      </c>
      <c r="S52" s="147">
        <v>100</v>
      </c>
      <c r="T52" s="147">
        <v>150</v>
      </c>
      <c r="U52" s="147">
        <v>22</v>
      </c>
      <c r="V52" s="147"/>
      <c r="W52" s="147"/>
      <c r="X52" s="147"/>
      <c r="Y52" s="148"/>
      <c r="Z52" s="149" t="str">
        <f>AF24</f>
        <v>Skirt Stove</v>
      </c>
      <c r="AA52" s="150"/>
      <c r="AB52" s="150"/>
      <c r="AC52" s="150"/>
      <c r="AD52" s="150"/>
      <c r="AE52" s="150"/>
      <c r="AF52" s="150"/>
      <c r="AG52" s="150"/>
      <c r="AH52" s="151"/>
      <c r="AI52" s="46"/>
    </row>
    <row r="53" spans="7:35" x14ac:dyDescent="0.35">
      <c r="H53" s="90">
        <v>2</v>
      </c>
      <c r="I53" s="17">
        <v>8</v>
      </c>
      <c r="J53" s="17">
        <v>100</v>
      </c>
      <c r="K53" s="17">
        <v>5</v>
      </c>
      <c r="L53" s="17">
        <v>50</v>
      </c>
      <c r="M53" s="17" t="s">
        <v>98</v>
      </c>
      <c r="N53" s="17">
        <v>100</v>
      </c>
      <c r="O53" s="17">
        <v>6</v>
      </c>
      <c r="P53" s="17">
        <v>16</v>
      </c>
      <c r="Q53" s="17">
        <v>1</v>
      </c>
      <c r="R53" s="17">
        <v>100</v>
      </c>
      <c r="S53" s="17">
        <v>100</v>
      </c>
      <c r="T53" s="17">
        <v>100</v>
      </c>
      <c r="U53" s="17">
        <v>8</v>
      </c>
      <c r="V53" s="17"/>
      <c r="W53" s="17"/>
      <c r="X53" s="17"/>
      <c r="Y53" s="18"/>
      <c r="Z53" s="149" t="str">
        <f>AG24</f>
        <v>Closed Bottom</v>
      </c>
      <c r="AA53" s="150"/>
      <c r="AB53" s="150"/>
      <c r="AC53" s="150"/>
      <c r="AD53" s="150"/>
      <c r="AE53" s="150"/>
      <c r="AF53" s="150"/>
      <c r="AG53" s="150"/>
      <c r="AH53" s="151"/>
      <c r="AI53" s="46"/>
    </row>
    <row r="54" spans="7:35" ht="16" thickBot="1" x14ac:dyDescent="0.4">
      <c r="H54" s="164">
        <v>2</v>
      </c>
      <c r="I54" s="165">
        <v>6</v>
      </c>
      <c r="J54" s="165">
        <v>100</v>
      </c>
      <c r="K54" s="165">
        <v>5</v>
      </c>
      <c r="L54" s="165">
        <v>50</v>
      </c>
      <c r="M54" s="165" t="s">
        <v>98</v>
      </c>
      <c r="N54" s="165">
        <v>100</v>
      </c>
      <c r="O54" s="165">
        <v>5</v>
      </c>
      <c r="P54" s="165">
        <v>15</v>
      </c>
      <c r="Q54" s="165">
        <v>1</v>
      </c>
      <c r="R54" s="165">
        <v>100</v>
      </c>
      <c r="S54" s="165">
        <v>100</v>
      </c>
      <c r="T54" s="165">
        <v>0</v>
      </c>
      <c r="U54" s="165">
        <v>6</v>
      </c>
      <c r="V54" s="19"/>
      <c r="W54" s="19"/>
      <c r="X54" s="19"/>
      <c r="Y54" s="166"/>
      <c r="Z54" s="167" t="str">
        <f>AH24</f>
        <v>Open Bottom</v>
      </c>
      <c r="AA54" s="168"/>
      <c r="AB54" s="168"/>
      <c r="AC54" s="168"/>
      <c r="AD54" s="168"/>
      <c r="AE54" s="168"/>
      <c r="AF54" s="168"/>
      <c r="AG54" s="168"/>
      <c r="AH54" s="169"/>
      <c r="AI54" s="46"/>
    </row>
    <row r="55" spans="7:35" ht="16" thickBot="1" x14ac:dyDescent="0.4">
      <c r="G55" s="13" t="s">
        <v>99</v>
      </c>
      <c r="H55" s="170" t="s">
        <v>100</v>
      </c>
      <c r="I55" s="171" t="s">
        <v>100</v>
      </c>
      <c r="J55" s="171" t="s">
        <v>101</v>
      </c>
      <c r="K55" s="171" t="s">
        <v>102</v>
      </c>
      <c r="L55" s="171" t="s">
        <v>103</v>
      </c>
      <c r="M55" s="171" t="s">
        <v>103</v>
      </c>
      <c r="N55" s="171" t="s">
        <v>101</v>
      </c>
      <c r="O55" s="171" t="s">
        <v>104</v>
      </c>
      <c r="P55" s="171" t="s">
        <v>105</v>
      </c>
      <c r="Q55" s="171" t="s">
        <v>100</v>
      </c>
      <c r="R55" s="171" t="s">
        <v>106</v>
      </c>
      <c r="S55" s="171" t="s">
        <v>101</v>
      </c>
      <c r="T55" s="171" t="s">
        <v>106</v>
      </c>
      <c r="U55" s="171" t="s">
        <v>107</v>
      </c>
      <c r="V55" s="172"/>
      <c r="W55" s="172"/>
      <c r="X55" s="172"/>
      <c r="Y55" s="173"/>
    </row>
    <row r="63" spans="7:35" x14ac:dyDescent="0.35">
      <c r="G63" s="3" t="s">
        <v>108</v>
      </c>
    </row>
    <row r="64" spans="7:35" x14ac:dyDescent="0.35">
      <c r="G64" s="174" t="s">
        <v>109</v>
      </c>
    </row>
    <row r="65" spans="7:31" x14ac:dyDescent="0.35">
      <c r="G65" s="174" t="s">
        <v>110</v>
      </c>
      <c r="AE65" s="3" t="s">
        <v>111</v>
      </c>
    </row>
    <row r="66" spans="7:31" x14ac:dyDescent="0.35">
      <c r="G66" s="174" t="s">
        <v>112</v>
      </c>
    </row>
    <row r="67" spans="7:31" x14ac:dyDescent="0.35">
      <c r="G67" s="174" t="s">
        <v>113</v>
      </c>
    </row>
  </sheetData>
  <mergeCells count="23">
    <mergeCell ref="Z51:AH51"/>
    <mergeCell ref="Z52:AH52"/>
    <mergeCell ref="Z53:AH53"/>
    <mergeCell ref="Z54:AH54"/>
    <mergeCell ref="H45:Y45"/>
    <mergeCell ref="Z45:AH45"/>
    <mergeCell ref="Z46:AH46"/>
    <mergeCell ref="Z47:AH47"/>
    <mergeCell ref="Z48:AH48"/>
    <mergeCell ref="Z50:AH50"/>
    <mergeCell ref="AE23:AH23"/>
    <mergeCell ref="B25:F25"/>
    <mergeCell ref="H25:T25"/>
    <mergeCell ref="Z25:AC25"/>
    <mergeCell ref="AE25:AH25"/>
    <mergeCell ref="BF25:BN25"/>
    <mergeCell ref="B1:E1"/>
    <mergeCell ref="L1:T1"/>
    <mergeCell ref="B2:F17"/>
    <mergeCell ref="Z22:AD22"/>
    <mergeCell ref="B23:F23"/>
    <mergeCell ref="H23:T23"/>
    <mergeCell ref="Z23:AC23"/>
  </mergeCells>
  <conditionalFormatting sqref="F18:F20 G5:G20 H6:H20 I7:I20 J8:J20 K9:K20 L10:L20 T18:T20 U19:U20 V20 M11 O13 M17:Q20 M12:N13 M14:P16 Q15:Q16 S17:S20 R16:R20">
    <cfRule type="cellIs" dxfId="1" priority="7" stopIfTrue="1" operator="equal">
      <formula>-2</formula>
    </cfRule>
    <cfRule type="cellIs" dxfId="0" priority="8" stopIfTrue="1" operator="equal">
      <formula>-1</formula>
    </cfRule>
  </conditionalFormatting>
  <conditionalFormatting sqref="Z44:AC44">
    <cfRule type="colorScale" priority="6">
      <colorScale>
        <cfvo type="min"/>
        <cfvo type="percentile" val="50"/>
        <cfvo type="max"/>
        <color rgb="FFFFFFFF"/>
        <color rgb="FFFFEB84"/>
        <color rgb="FF63BE7B"/>
      </colorScale>
    </cfRule>
  </conditionalFormatting>
  <conditionalFormatting sqref="AE44:AH44">
    <cfRule type="colorScale" priority="5">
      <colorScale>
        <cfvo type="min"/>
        <cfvo type="percentile" val="50"/>
        <cfvo type="max"/>
        <color rgb="FFFFFFFF"/>
        <color rgb="FFFFEB84"/>
        <color rgb="FF63BE7B"/>
      </colorScale>
    </cfRule>
  </conditionalFormatting>
  <conditionalFormatting sqref="H44:Y44">
    <cfRule type="colorScale" priority="4">
      <colorScale>
        <cfvo type="min"/>
        <cfvo type="percentile" val="50"/>
        <cfvo type="max"/>
        <color rgb="FFFFFFFF"/>
        <color rgb="FFFFEB84"/>
        <color rgb="FFFF0000"/>
      </colorScale>
    </cfRule>
  </conditionalFormatting>
  <conditionalFormatting sqref="V3:V7">
    <cfRule type="colorScale" priority="3">
      <colorScale>
        <cfvo type="min"/>
        <cfvo type="percentile" val="50"/>
        <cfvo type="max"/>
        <color rgb="FFFF0000"/>
        <color rgb="FFFFFFFF"/>
        <color rgb="FF00B050"/>
      </colorScale>
    </cfRule>
  </conditionalFormatting>
  <conditionalFormatting sqref="M14:R16 H4:H20 I5:I20 J6:J20 K7:K20 L8:L20 O11 Q13 S15:S16 T16 V18:V20 W19:W20 X20 M9:M11 N10:N11 M17:U20 M12:P13">
    <cfRule type="colorScale" priority="2">
      <colorScale>
        <cfvo type="min"/>
        <cfvo type="percentile" val="50"/>
        <cfvo type="max"/>
        <color rgb="FFFF0000"/>
        <color rgb="FFFFFFFF"/>
        <color rgb="FF00B050"/>
      </colorScale>
    </cfRule>
  </conditionalFormatting>
  <conditionalFormatting sqref="B26:F43 H26:AC43 AE26:AH43">
    <cfRule type="colorScale" priority="1">
      <colorScale>
        <cfvo type="num" val="1"/>
        <cfvo type="num" val="3"/>
        <cfvo type="num" val="9"/>
        <color rgb="FFFFFF99"/>
        <color rgb="FFFF9900"/>
        <color rgb="FFFF0000"/>
      </colorScale>
    </cfRule>
  </conditionalFormatting>
  <hyperlinks>
    <hyperlink ref="B1" location="Home!A1" display="HOME" xr:uid="{1AA63EB7-4186-4B8E-9437-FEE1145200DF}"/>
    <hyperlink ref="A1" location="Home!A1" display="HOME" xr:uid="{AE0CA17F-8F17-4988-BA68-E19490DAB975}"/>
    <hyperlink ref="G65" r:id="rId1" xr:uid="{6F8FCAFA-9FBD-4BEE-848D-9CEB34A1FF0C}"/>
    <hyperlink ref="G67" r:id="rId2" xr:uid="{C362356C-9A9E-4456-A7B0-6B0825E7CE5B}"/>
    <hyperlink ref="G66" r:id="rId3" xr:uid="{4F35AB13-259E-473C-865A-1E6EB464E8C7}"/>
    <hyperlink ref="G64" r:id="rId4" xr:uid="{7B0DDEA5-569F-481C-AEBF-3AA5D62F5AC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House of Quality_DM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Baughman, Jacqulyn A [M E]</dc:creator>
  <cp:lastModifiedBy>Baughman, Jacqulyn A [M E]</cp:lastModifiedBy>
  <dcterms:created xsi:type="dcterms:W3CDTF">2022-07-12T20:27:54Z</dcterms:created>
  <dcterms:modified xsi:type="dcterms:W3CDTF">2022-07-12T20:30:42Z</dcterms:modified>
</cp:coreProperties>
</file>