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lyn\Downloads\"/>
    </mc:Choice>
  </mc:AlternateContent>
  <xr:revisionPtr revIDLastSave="0" documentId="8_{5CB9E7DD-3912-48E6-80F9-4C369C282A5B}" xr6:coauthVersionLast="47" xr6:coauthVersionMax="47" xr10:uidLastSave="{00000000-0000-0000-0000-000000000000}"/>
  <bookViews>
    <workbookView xWindow="-120" yWindow="-120" windowWidth="29040" windowHeight="15840" activeTab="2" xr2:uid="{AFF1239D-BA1F-44A8-9BB8-73D1830F13D7}"/>
  </bookViews>
  <sheets>
    <sheet name="Test 1_Efficiency" sheetId="1" r:id="rId1"/>
    <sheet name="Test 2_Velocity" sheetId="2" r:id="rId2"/>
    <sheet name="Test 3_Ease of Function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3" l="1"/>
  <c r="D32" i="3" s="1"/>
  <c r="D33" i="3" s="1"/>
  <c r="D30" i="3"/>
  <c r="D31" i="2"/>
  <c r="D32" i="2" s="1"/>
  <c r="D33" i="2" s="1"/>
  <c r="D30" i="2"/>
  <c r="D68" i="1"/>
  <c r="C68" i="1"/>
  <c r="B68" i="1"/>
  <c r="D66" i="1"/>
  <c r="D65" i="1"/>
</calcChain>
</file>

<file path=xl/sharedStrings.xml><?xml version="1.0" encoding="utf-8"?>
<sst xmlns="http://schemas.openxmlformats.org/spreadsheetml/2006/main" count="241" uniqueCount="161">
  <si>
    <t>HOME</t>
  </si>
  <si>
    <t>Efficiency Test</t>
  </si>
  <si>
    <t xml:space="preserve">(Create a new sheet for each test to be performed.) </t>
  </si>
  <si>
    <t>TEST PLAN</t>
  </si>
  <si>
    <t>Quantitative Test</t>
  </si>
  <si>
    <t>1. Purpose of Test</t>
  </si>
  <si>
    <t>Hypothesis</t>
  </si>
  <si>
    <t>Function to be tested</t>
  </si>
  <si>
    <t>How efficient the grinder operates</t>
  </si>
  <si>
    <t>The grinder will yield over 50% efficiency. </t>
  </si>
  <si>
    <t>Failure mode to be tested</t>
  </si>
  <si>
    <t>All corn kernels remain ungrounded and in original state.</t>
  </si>
  <si>
    <t>Data to be collected</t>
  </si>
  <si>
    <t>Corn grinded successfully/Corn initially inputted in sytem</t>
  </si>
  <si>
    <t>2. Description of Test Procedures</t>
  </si>
  <si>
    <t>Test procedures</t>
  </si>
  <si>
    <t>Description of data collection</t>
  </si>
  <si>
    <t>Team member duties</t>
  </si>
  <si>
    <t>Schematic/sketch</t>
  </si>
  <si>
    <t>Weigh out 0.175 kg of corn</t>
  </si>
  <si>
    <t>Weigh the corn using a scale</t>
  </si>
  <si>
    <t>Mitch - Weigh corn</t>
  </si>
  <si>
    <t>Pour corn kernels into hopper at a rate of 0.175 Kg/30 sec.</t>
  </si>
  <si>
    <t>Mitch - Record time, Jackson - Pour corn</t>
  </si>
  <si>
    <t>Grind the Corn Kernels until finished</t>
  </si>
  <si>
    <t>Abigail - Grind corn</t>
  </si>
  <si>
    <t xml:space="preserve">Shake sieve back and forth to clear debris </t>
  </si>
  <si>
    <t>Mitch - Shake seive back and forth</t>
  </si>
  <si>
    <t>Pour remaining corn from sieve into a bowl and weigh</t>
  </si>
  <si>
    <t>Weight of the corn ungrinded-weight of the corn initially</t>
  </si>
  <si>
    <t>Mitch - Pour and weigh</t>
  </si>
  <si>
    <t>3. Relevant Math Model</t>
  </si>
  <si>
    <t>(Describe the math model related to your testing. The math model should contain parameters involved in the testing.)</t>
  </si>
  <si>
    <t>Efficiency=Sufficiently grounded corn/Corn Input * 100</t>
  </si>
  <si>
    <t>Parameters Held Constant</t>
  </si>
  <si>
    <t>Units</t>
  </si>
  <si>
    <t>Location of test (Base surface of grinder)</t>
  </si>
  <si>
    <t>Corn Input</t>
  </si>
  <si>
    <t>g</t>
  </si>
  <si>
    <t>Parameters Varied</t>
  </si>
  <si>
    <t>Speed at which the crank is turned</t>
  </si>
  <si>
    <t>Rev/Sec.</t>
  </si>
  <si>
    <t>Dependent variable</t>
  </si>
  <si>
    <t xml:space="preserve">The amount of corn sufficiently ground. </t>
  </si>
  <si>
    <t>4. Schedule and Test Location</t>
  </si>
  <si>
    <t>Date: 11/14/2019</t>
  </si>
  <si>
    <t>Time: 0900</t>
  </si>
  <si>
    <t>Location: Iowa State University, Hoover 1360</t>
  </si>
  <si>
    <t>Notes: Test was preformed on 11/21/19</t>
  </si>
  <si>
    <t>5. Equipment and Materials Needed for Test</t>
  </si>
  <si>
    <t>Accuracy of instrumentation</t>
  </si>
  <si>
    <t>1. Corn</t>
  </si>
  <si>
    <t>0.175 kg.</t>
  </si>
  <si>
    <t>2. Bowl</t>
  </si>
  <si>
    <t>3. Scale</t>
  </si>
  <si>
    <t>.1 g.</t>
  </si>
  <si>
    <t>4. Graduated Cylinder</t>
  </si>
  <si>
    <t>5. Stopwatch</t>
  </si>
  <si>
    <t>0.1 sec.</t>
  </si>
  <si>
    <t>TEST RESULTS</t>
  </si>
  <si>
    <r>
      <rPr>
        <b/>
        <sz val="10"/>
        <rFont val="Arial"/>
        <family val="2"/>
      </rPr>
      <t>Test Result Summary:</t>
    </r>
    <r>
      <rPr>
        <sz val="10"/>
        <rFont val="Arial"/>
        <family val="2"/>
      </rPr>
      <t xml:space="preserve"> (Briefly describe the test results, model prediction, pass/fail, and discussion)
This test proved to the group that the corn grinder will indeed grind corn. However,
the target efficiency was not met. The hope was to perform 4 to 5 tests, but after
the second test, the grinder broke beyond immediate repair. </t>
    </r>
  </si>
  <si>
    <t>Test Results</t>
  </si>
  <si>
    <t>Test</t>
  </si>
  <si>
    <t>Corn Poured into Grinder (g)</t>
  </si>
  <si>
    <t>Acceptable Ground Corn (g)</t>
  </si>
  <si>
    <t>Efficiency (%)</t>
  </si>
  <si>
    <t>Average efficiency= 2.67%</t>
  </si>
  <si>
    <t>Average</t>
  </si>
  <si>
    <t>Insufficiently vs sufficiently crushed corn after Grinding:</t>
  </si>
  <si>
    <t>Velocity Test</t>
  </si>
  <si>
    <t xml:space="preserve">Quantitative </t>
  </si>
  <si>
    <t>Roller velocity</t>
  </si>
  <si>
    <t>The angular velocity that we find through measurements should be relatively close to the value that we calculate using the math model.</t>
  </si>
  <si>
    <t>Does it achieve projected velocity</t>
  </si>
  <si>
    <t>Applied force, angular velocity of rollers</t>
  </si>
  <si>
    <t>Apply force to the handle</t>
  </si>
  <si>
    <t>Force applied</t>
  </si>
  <si>
    <t>Measure force applied, and turn the handle</t>
  </si>
  <si>
    <t>Find velocity of the rollers</t>
  </si>
  <si>
    <t>Revs/Minute of rollers</t>
  </si>
  <si>
    <t>Use the tacometer to find RPM and calculate angular velocity</t>
  </si>
  <si>
    <t>(Force applied) = [(handle mass)(handle velocity)^2]/(radius) = (Angular velocity of handle)</t>
  </si>
  <si>
    <t>(Angular velocity of handle)*(17/14) = (Angular velocity of roller)</t>
  </si>
  <si>
    <t>Conversions: (Grind Equations)</t>
  </si>
  <si>
    <t>Grind Kernels</t>
  </si>
  <si>
    <t>Input</t>
  </si>
  <si>
    <t>Fr</t>
  </si>
  <si>
    <t>kg/s</t>
  </si>
  <si>
    <t>Fr = .175kg / 30s</t>
  </si>
  <si>
    <t>Fc</t>
  </si>
  <si>
    <t>N</t>
  </si>
  <si>
    <t>Control</t>
  </si>
  <si>
    <t>R</t>
  </si>
  <si>
    <t>m</t>
  </si>
  <si>
    <t>Ti</t>
  </si>
  <si>
    <t>Nm</t>
  </si>
  <si>
    <t xml:space="preserve">Ti= Rcrank * Fc </t>
  </si>
  <si>
    <t>G</t>
  </si>
  <si>
    <t>G = Large gear teeth / small gear teeth</t>
  </si>
  <si>
    <t>Output</t>
  </si>
  <si>
    <t>To</t>
  </si>
  <si>
    <t>To = Ti * G</t>
  </si>
  <si>
    <t>F</t>
  </si>
  <si>
    <t>F = To / R</t>
  </si>
  <si>
    <t>Amount of force applied</t>
  </si>
  <si>
    <t>Newtons</t>
  </si>
  <si>
    <t>Velocity of rollers (rotating)</t>
  </si>
  <si>
    <t>Revs/Minute</t>
  </si>
  <si>
    <t>Date: 11/12/12</t>
  </si>
  <si>
    <t>Time: 10 am</t>
  </si>
  <si>
    <t>Location: Boyd Lab</t>
  </si>
  <si>
    <t>Notes: Test performed on 11/21/19</t>
  </si>
  <si>
    <t>1. Force Gauge</t>
  </si>
  <si>
    <t>±0.03%</t>
  </si>
  <si>
    <t>2. Tachometer</t>
  </si>
  <si>
    <t>±0.01%</t>
  </si>
  <si>
    <r>
      <rPr>
        <b/>
        <sz val="10"/>
        <rFont val="Arial"/>
      </rPr>
      <t>Test Result Summary:</t>
    </r>
    <r>
      <rPr>
        <sz val="11"/>
        <color theme="1"/>
        <rFont val="Calibri"/>
        <family val="2"/>
        <scheme val="minor"/>
      </rPr>
      <t xml:space="preserve"> (Briefly describe the test results, model prediction, pass/fail, and discussion)
Our test and measurement of force acting as the independent variable and velocity as the independent variable proved that our machine is 
consistent. The results plotted on a scatterplot show a relatively linear line which proves consistency. The mechanism is not that challenging
to operate as a force of only 7 Newtons was needed to rotate the roller at 57.1 rev/m.</t>
    </r>
  </si>
  <si>
    <t>Force (N)</t>
  </si>
  <si>
    <t>Velocity (Rev/m)</t>
  </si>
  <si>
    <t>Ease of Function Test</t>
  </si>
  <si>
    <t>Qualitative Test</t>
  </si>
  <si>
    <t>Ease of operation</t>
  </si>
  <si>
    <t>It will be easy to use the grinder to grind the kernels. </t>
  </si>
  <si>
    <t>Does it work</t>
  </si>
  <si>
    <t>Ease of operation on Yes/No basis</t>
  </si>
  <si>
    <t>Put the corn kernels into the hopper at a rate of .175 kg/30sec</t>
  </si>
  <si>
    <t xml:space="preserve">One person pours the corn into the 
hopper, one person uses a stopwatch
to record 30 seconds. </t>
  </si>
  <si>
    <t>Person operating the grinder turns the handle for 30 seconds</t>
  </si>
  <si>
    <t>One person turns the handle while two other members do the first test procedure</t>
  </si>
  <si>
    <t>Operator reports ease of use</t>
  </si>
  <si>
    <t xml:space="preserve">Operator will report the ease of use by answering 
the question was the grinder easy to use? </t>
  </si>
  <si>
    <t xml:space="preserve">One team member records the operators report. </t>
  </si>
  <si>
    <t>The relevant math model for this test is the grind kernels block </t>
  </si>
  <si>
    <t xml:space="preserve">Flow rate of corn </t>
  </si>
  <si>
    <t>.175kg/30sec</t>
  </si>
  <si>
    <t>Starting amount of corn (weight)</t>
  </si>
  <si>
    <t>.175kg</t>
  </si>
  <si>
    <t>Person operating the grinder</t>
  </si>
  <si>
    <t># of People</t>
  </si>
  <si>
    <t>Was it easy to use?</t>
  </si>
  <si>
    <t>Yes/No</t>
  </si>
  <si>
    <t>Date: 11/12/19</t>
  </si>
  <si>
    <t>Time: 8 - 11 AM</t>
  </si>
  <si>
    <t>Location: Hoover Room 1360</t>
  </si>
  <si>
    <t>NOTES: Test was performed on 11/21/19</t>
  </si>
  <si>
    <t>.175 kg of corn kernels</t>
  </si>
  <si>
    <t>0.1 g</t>
  </si>
  <si>
    <t>Stop watch</t>
  </si>
  <si>
    <t>0.01 s</t>
  </si>
  <si>
    <r>
      <rPr>
        <b/>
        <sz val="10"/>
        <rFont val="Arial"/>
      </rPr>
      <t>Test Result Summary:</t>
    </r>
    <r>
      <rPr>
        <sz val="11"/>
        <color theme="1"/>
        <rFont val="Calibri"/>
        <family val="2"/>
        <scheme val="minor"/>
      </rPr>
      <t xml:space="preserve"> 
The results for this test were dependent on the individual's opinion testing the product. For a simple qualitative results, only yes or no 
answers were recorded. It was found that 3 of the 5 group members found the prototype easy to use while the other two felt differently. 
The test gave us feedback on minor changes that need to be implemented; chain tightness, spacer width, and several spots needing more glue.</t>
    </r>
  </si>
  <si>
    <t>Team Member</t>
  </si>
  <si>
    <t>Ease of Use (Yes/No)</t>
  </si>
  <si>
    <t>Team Member 1: Abigail</t>
  </si>
  <si>
    <t>Yes</t>
  </si>
  <si>
    <t>Team Member 2: Paul</t>
  </si>
  <si>
    <t>Team Member 3: Jackson</t>
  </si>
  <si>
    <t>No</t>
  </si>
  <si>
    <t>Team Member 4: Mitch</t>
  </si>
  <si>
    <t>Team Member 5: Jamie</t>
  </si>
  <si>
    <t>Answer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</si>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</sst>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indexed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0"/>
      <color indexed="12"/>
      <name val="Arial"/>
    </font>
    <font>
      <b/>
      <sz val="12"/>
      <name val="Arial"/>
    </font>
    <font>
      <b/>
      <sz val="10"/>
      <name val="Arial"/>
    </font>
    <font>
      <sz val="1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99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1" applyFont="1" applyAlignment="1" applyProtection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49" fontId="3" fillId="2" borderId="0" xfId="0" applyNumberFormat="1" applyFont="1" applyFill="1" applyAlignment="1">
      <alignment horizontal="left" vertical="top" wrapText="1"/>
    </xf>
    <xf numFmtId="0" fontId="5" fillId="0" borderId="1" xfId="0" applyFont="1" applyBorder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" fontId="3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 applyAlignment="1" applyProtection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49" fontId="0" fillId="2" borderId="0" xfId="0" applyNumberFormat="1" applyFill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9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horizontal="center" vertical="center" textRotation="90" wrapText="1"/>
    </xf>
    <xf numFmtId="0" fontId="0" fillId="3" borderId="6" xfId="0" applyFill="1" applyBorder="1" applyAlignment="1">
      <alignment horizontal="center" vertical="center"/>
    </xf>
    <xf numFmtId="0" fontId="3" fillId="3" borderId="7" xfId="0" applyFont="1" applyFill="1" applyBorder="1"/>
    <xf numFmtId="164" fontId="0" fillId="3" borderId="7" xfId="0" applyNumberFormat="1" applyFill="1" applyBorder="1" applyAlignment="1">
      <alignment horizontal="center"/>
    </xf>
    <xf numFmtId="0" fontId="3" fillId="3" borderId="8" xfId="0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 vertical="center" textRotation="90" wrapText="1"/>
    </xf>
    <xf numFmtId="0" fontId="0" fillId="3" borderId="12" xfId="0" applyFill="1" applyBorder="1" applyAlignment="1">
      <alignment horizontal="center" vertical="center"/>
    </xf>
    <xf numFmtId="0" fontId="3" fillId="3" borderId="13" xfId="0" applyFont="1" applyFill="1" applyBorder="1"/>
    <xf numFmtId="2" fontId="0" fillId="3" borderId="13" xfId="0" applyNumberFormat="1" applyFill="1" applyBorder="1" applyAlignment="1">
      <alignment horizontal="center"/>
    </xf>
    <xf numFmtId="165" fontId="3" fillId="3" borderId="14" xfId="0" applyNumberFormat="1" applyFont="1" applyFill="1" applyBorder="1"/>
    <xf numFmtId="0" fontId="0" fillId="4" borderId="15" xfId="0" applyFill="1" applyBorder="1" applyAlignment="1">
      <alignment horizontal="center" vertical="center"/>
    </xf>
    <xf numFmtId="0" fontId="3" fillId="4" borderId="13" xfId="0" applyFont="1" applyFill="1" applyBorder="1"/>
    <xf numFmtId="164" fontId="0" fillId="4" borderId="13" xfId="0" applyNumberFormat="1" applyFill="1" applyBorder="1" applyAlignment="1">
      <alignment horizontal="center"/>
    </xf>
    <xf numFmtId="165" fontId="3" fillId="4" borderId="14" xfId="0" applyNumberFormat="1" applyFont="1" applyFill="1" applyBorder="1"/>
    <xf numFmtId="0" fontId="0" fillId="4" borderId="16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/>
    </xf>
    <xf numFmtId="0" fontId="3" fillId="0" borderId="9" xfId="0" applyFont="1" applyBorder="1"/>
    <xf numFmtId="0" fontId="0" fillId="4" borderId="12" xfId="0" applyFill="1" applyBorder="1" applyAlignment="1">
      <alignment horizontal="center" vertical="center"/>
    </xf>
    <xf numFmtId="0" fontId="3" fillId="5" borderId="13" xfId="0" applyFont="1" applyFill="1" applyBorder="1"/>
    <xf numFmtId="0" fontId="0" fillId="5" borderId="13" xfId="0" applyFill="1" applyBorder="1" applyAlignment="1">
      <alignment horizontal="center"/>
    </xf>
    <xf numFmtId="0" fontId="3" fillId="5" borderId="14" xfId="0" applyFont="1" applyFill="1" applyBorder="1"/>
    <xf numFmtId="0" fontId="0" fillId="6" borderId="15" xfId="0" applyFill="1" applyBorder="1" applyAlignment="1">
      <alignment horizontal="center" vertical="center"/>
    </xf>
    <xf numFmtId="0" fontId="3" fillId="6" borderId="13" xfId="0" applyFont="1" applyFill="1" applyBorder="1"/>
    <xf numFmtId="0" fontId="0" fillId="6" borderId="13" xfId="0" applyFill="1" applyBorder="1" applyAlignment="1">
      <alignment horizontal="center"/>
    </xf>
    <xf numFmtId="0" fontId="3" fillId="6" borderId="14" xfId="0" applyFont="1" applyFill="1" applyBorder="1"/>
    <xf numFmtId="0" fontId="0" fillId="0" borderId="17" xfId="0" applyBorder="1" applyAlignment="1">
      <alignment horizontal="center" vertical="center" textRotation="90" wrapText="1"/>
    </xf>
    <xf numFmtId="0" fontId="0" fillId="6" borderId="18" xfId="0" applyFill="1" applyBorder="1" applyAlignment="1">
      <alignment horizontal="center" vertical="center"/>
    </xf>
    <xf numFmtId="0" fontId="3" fillId="6" borderId="19" xfId="0" applyFont="1" applyFill="1" applyBorder="1"/>
    <xf numFmtId="165" fontId="0" fillId="6" borderId="19" xfId="0" applyNumberFormat="1" applyFill="1" applyBorder="1" applyAlignment="1">
      <alignment horizontal="center"/>
    </xf>
    <xf numFmtId="0" fontId="3" fillId="6" borderId="20" xfId="0" applyFont="1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>
      <alignment horizontal="right"/>
    </xf>
    <xf numFmtId="0" fontId="0" fillId="0" borderId="2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Input vs Output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Test 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'[1]1_Efficiency Test (2)'!$B$65:$C$65</c:f>
              <c:numCache>
                <c:formatCode>General</c:formatCode>
                <c:ptCount val="2"/>
                <c:pt idx="0">
                  <c:v>28.45</c:v>
                </c:pt>
                <c:pt idx="1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D-4744-9351-0C3C9E6EFB48}"/>
            </c:ext>
          </c:extLst>
        </c:ser>
        <c:ser>
          <c:idx val="1"/>
          <c:order val="1"/>
          <c:tx>
            <c:v>Test 2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'[1]1_Efficiency Test (2)'!$B$66:$C$66</c:f>
              <c:numCache>
                <c:formatCode>General</c:formatCode>
                <c:ptCount val="2"/>
                <c:pt idx="0">
                  <c:v>30.9</c:v>
                </c:pt>
                <c:pt idx="1">
                  <c:v>1.1499999999999999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D-4744-9351-0C3C9E6EF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6382448"/>
        <c:axId val="598374864"/>
      </c:barChart>
      <c:catAx>
        <c:axId val="526382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374864"/>
        <c:crosses val="autoZero"/>
        <c:auto val="0"/>
        <c:lblAlgn val="ctr"/>
        <c:lblOffset val="100"/>
        <c:noMultiLvlLbl val="0"/>
      </c:catAx>
      <c:valAx>
        <c:axId val="59837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Weight (g)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38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Corn Total in Grinder vs. Corn Successfully Grinded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'[1]1_Efficiency Test (2)'!$B$65:$B$66</c:f>
              <c:numCache>
                <c:formatCode>General</c:formatCode>
                <c:ptCount val="2"/>
                <c:pt idx="0">
                  <c:v>28.45</c:v>
                </c:pt>
                <c:pt idx="1">
                  <c:v>30.9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8-473B-890F-FF72AF88C05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'[1]1_Efficiency Test (2)'!$C$65:$C$66</c:f>
              <c:numCache>
                <c:formatCode>General</c:formatCode>
                <c:ptCount val="2"/>
                <c:pt idx="0">
                  <c:v>0.46</c:v>
                </c:pt>
                <c:pt idx="1">
                  <c:v>1.1499999999999999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8-473B-890F-FF72AF88C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15503512"/>
        <c:axId val="1015498520"/>
      </c:barChart>
      <c:catAx>
        <c:axId val="1015503512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5498520"/>
        <c:crosses val="autoZero"/>
        <c:auto val="1"/>
        <c:lblAlgn val="ctr"/>
        <c:lblOffset val="100"/>
        <c:noMultiLvlLbl val="0"/>
      </c:catAx>
      <c:valAx>
        <c:axId val="1015498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5503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Velocity vs Force Applied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'[1]2_Velocity Test (2)'!$A$66:$A$70</c:f>
              <c:numCache>
                <c:formatCode>General</c:formatCode>
                <c:ptCount val="5"/>
                <c:pt idx="0">
                  <c:v>1.2</c:v>
                </c:pt>
                <c:pt idx="1">
                  <c:v>3</c:v>
                </c:pt>
                <c:pt idx="2">
                  <c:v>7</c:v>
                </c:pt>
                <c:pt idx="3">
                  <c:v>6.1</c:v>
                </c:pt>
                <c:pt idx="4">
                  <c:v>4.3</c:v>
                </c:pt>
              </c:numCache>
            </c:numRef>
          </c:cat>
          <c:val>
            <c:numRef>
              <c:f>'[1]2_Velocity Test (2)'!$B$66:$B$70</c:f>
              <c:numCache>
                <c:formatCode>General</c:formatCode>
                <c:ptCount val="5"/>
                <c:pt idx="0">
                  <c:v>25</c:v>
                </c:pt>
                <c:pt idx="1">
                  <c:v>38.4</c:v>
                </c:pt>
                <c:pt idx="2">
                  <c:v>57.1</c:v>
                </c:pt>
                <c:pt idx="3">
                  <c:v>47.3</c:v>
                </c:pt>
                <c:pt idx="4">
                  <c:v>41.8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C6-41F3-96A2-C4789BE64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132304"/>
        <c:axId val="609130064"/>
      </c:lineChart>
      <c:catAx>
        <c:axId val="609132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130064"/>
        <c:crosses val="autoZero"/>
        <c:auto val="1"/>
        <c:lblAlgn val="ctr"/>
        <c:lblOffset val="100"/>
        <c:noMultiLvlLbl val="1"/>
      </c:catAx>
      <c:valAx>
        <c:axId val="60913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13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Count of Parameter (Team Member) by Measured value (Ease of use)</a:t>
            </a:r>
          </a:p>
        </c:rich>
      </c:tx>
      <c:layout>
        <c:manualLayout>
          <c:xMode val="edge"/>
          <c:yMode val="edge"/>
          <c:x val="1.5901137357830289E-3"/>
          <c:y val="0.13323855351414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2"/>
              <c:pt idx="0">
                <c:v>No</c:v>
              </c:pt>
              <c:pt idx="1">
                <c:v>Yes</c:v>
              </c:pt>
            </c:strLit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580-462E-BA04-D4B64793F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8364624"/>
        <c:axId val="598369744"/>
      </c:barChart>
      <c:catAx>
        <c:axId val="59836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369744"/>
        <c:crosses val="autoZero"/>
        <c:auto val="1"/>
        <c:lblAlgn val="ctr"/>
        <c:lblOffset val="100"/>
        <c:noMultiLvlLbl val="0"/>
      </c:catAx>
      <c:valAx>
        <c:axId val="59836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36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Ease</a:t>
            </a:r>
            <a:r>
              <a:rPr lang="en-US" baseline="0"/>
              <a:t> of Use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32F-45D4-80F6-061BC72883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32F-45D4-80F6-061BC7288321}"/>
              </c:ext>
            </c:extLst>
          </c:dPt>
          <c:cat>
            <c:strRef>
              <c:f>'[1]3_Ease of function test (2)'!$B$76:$B$77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'[1]3_Ease of function test (2)'!$C$76:$C$77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2F-45D4-80F6-061BC7288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</xdr:row>
      <xdr:rowOff>0</xdr:rowOff>
    </xdr:from>
    <xdr:to>
      <xdr:col>3</xdr:col>
      <xdr:colOff>1219200</xdr:colOff>
      <xdr:row>22</xdr:row>
      <xdr:rowOff>168910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B1C6DA-9126-487A-934B-831DBCDF0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7100" y="2882900"/>
          <a:ext cx="1257300" cy="1140460"/>
        </a:xfrm>
        <a:prstGeom prst="rect">
          <a:avLst/>
        </a:prstGeom>
      </xdr:spPr>
    </xdr:pic>
    <xdr:clientData/>
  </xdr:twoCellAnchor>
  <xdr:twoCellAnchor>
    <xdr:from>
      <xdr:col>0</xdr:col>
      <xdr:colOff>3764280</xdr:colOff>
      <xdr:row>71</xdr:row>
      <xdr:rowOff>26670</xdr:rowOff>
    </xdr:from>
    <xdr:to>
      <xdr:col>2</xdr:col>
      <xdr:colOff>849630</xdr:colOff>
      <xdr:row>88</xdr:row>
      <xdr:rowOff>110490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78A480-FEC8-42EF-BE80-FD507B0C4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2175510</xdr:colOff>
      <xdr:row>72</xdr:row>
      <xdr:rowOff>11430</xdr:rowOff>
    </xdr:from>
    <xdr:to>
      <xdr:col>0</xdr:col>
      <xdr:colOff>3979545</xdr:colOff>
      <xdr:row>86</xdr:row>
      <xdr:rowOff>111125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97970A-A3EE-4BA5-A924-0F23FFFD9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24342" y="13114973"/>
          <a:ext cx="2760345" cy="1858010"/>
        </a:xfrm>
        <a:prstGeom prst="rect">
          <a:avLst/>
        </a:prstGeom>
      </xdr:spPr>
    </xdr:pic>
    <xdr:clientData/>
  </xdr:twoCellAnchor>
  <xdr:twoCellAnchor>
    <xdr:from>
      <xdr:col>2</xdr:col>
      <xdr:colOff>923925</xdr:colOff>
      <xdr:row>68</xdr:row>
      <xdr:rowOff>123825</xdr:rowOff>
    </xdr:from>
    <xdr:to>
      <xdr:col>6</xdr:col>
      <xdr:colOff>533400</xdr:colOff>
      <xdr:row>86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2779336-5B74-4279-B49B-7F708A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161925</xdr:rowOff>
    </xdr:from>
    <xdr:to>
      <xdr:col>3</xdr:col>
      <xdr:colOff>1806575</xdr:colOff>
      <xdr:row>23</xdr:row>
      <xdr:rowOff>111125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765127-3763-4993-8EC2-F814F313E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4900" y="2882900"/>
          <a:ext cx="1863725" cy="1270000"/>
        </a:xfrm>
        <a:prstGeom prst="rect">
          <a:avLst/>
        </a:prstGeom>
      </xdr:spPr>
    </xdr:pic>
    <xdr:clientData/>
  </xdr:twoCellAnchor>
  <xdr:twoCellAnchor>
    <xdr:from>
      <xdr:col>0</xdr:col>
      <xdr:colOff>255270</xdr:colOff>
      <xdr:row>70</xdr:row>
      <xdr:rowOff>7620</xdr:rowOff>
    </xdr:from>
    <xdr:to>
      <xdr:col>0</xdr:col>
      <xdr:colOff>4751070</xdr:colOff>
      <xdr:row>87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BCE5B36-D973-48AD-B051-A003DFB1A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186690</xdr:colOff>
      <xdr:row>65</xdr:row>
      <xdr:rowOff>7620</xdr:rowOff>
    </xdr:from>
    <xdr:to>
      <xdr:col>2</xdr:col>
      <xdr:colOff>3424555</xdr:colOff>
      <xdr:row>89</xdr:row>
      <xdr:rowOff>130810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965FF1-7C54-41BC-B54A-DD959AC67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876415" y="12244070"/>
          <a:ext cx="4685665" cy="3333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</xdr:row>
      <xdr:rowOff>0</xdr:rowOff>
    </xdr:from>
    <xdr:to>
      <xdr:col>4</xdr:col>
      <xdr:colOff>0</xdr:colOff>
      <xdr:row>19</xdr:row>
      <xdr:rowOff>358775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B1BF43-E07F-47DA-8B2F-7127E247A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34950" y="2889250"/>
          <a:ext cx="1543050" cy="1301750"/>
        </a:xfrm>
        <a:prstGeom prst="rect">
          <a:avLst/>
        </a:prstGeom>
      </xdr:spPr>
    </xdr:pic>
    <xdr:clientData/>
  </xdr:twoCellAnchor>
  <xdr:twoCellAnchor>
    <xdr:from>
      <xdr:col>0</xdr:col>
      <xdr:colOff>201930</xdr:colOff>
      <xdr:row>73</xdr:row>
      <xdr:rowOff>7620</xdr:rowOff>
    </xdr:from>
    <xdr:to>
      <xdr:col>0</xdr:col>
      <xdr:colOff>4773930</xdr:colOff>
      <xdr:row>90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D98513-B86D-4D98-BEF2-9FE1A20B9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7486650</xdr:colOff>
      <xdr:row>77</xdr:row>
      <xdr:rowOff>19050</xdr:rowOff>
    </xdr:from>
    <xdr:to>
      <xdr:col>2</xdr:col>
      <xdr:colOff>1535430</xdr:colOff>
      <xdr:row>94</xdr:row>
      <xdr:rowOff>106680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FFDA619-16BC-4348-AACD-42787D04B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MADVR%20Examples%20for%20Assignment%2007%20(aren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Efficiency Test (2)"/>
      <sheetName val="2_Velocity Test (2)"/>
      <sheetName val="3_Ease of function test (2)"/>
      <sheetName val="Home"/>
      <sheetName val="Project Charter"/>
      <sheetName val="Schedule"/>
      <sheetName val="Customer Requirements_MA"/>
      <sheetName val="Functional Analysis"/>
      <sheetName val="Morph Chart-Function Tree"/>
      <sheetName val="QFD w_DM"/>
      <sheetName val="Modeling"/>
      <sheetName val="DFMEA"/>
      <sheetName val="DFMEA Rankings"/>
      <sheetName val="Prototype BOM"/>
      <sheetName val="Purchase Order"/>
      <sheetName val="Mfg Process Instruction"/>
      <sheetName val="Dimensioning"/>
      <sheetName val="Final Design Review Checklist"/>
      <sheetName val="Part Cost (Est)"/>
      <sheetName val="P_L Statement"/>
      <sheetName val="ECN"/>
      <sheetName val="Sheet1"/>
      <sheetName val="1_Efficiency Test"/>
      <sheetName val="2_Velocity Test"/>
      <sheetName val="3_Ease of function test"/>
    </sheetNames>
    <sheetDataSet>
      <sheetData sheetId="0">
        <row r="65">
          <cell r="B65">
            <v>28.45</v>
          </cell>
          <cell r="C65">
            <v>0.46</v>
          </cell>
        </row>
        <row r="66">
          <cell r="B66">
            <v>30.9</v>
          </cell>
          <cell r="C66">
            <v>1.1499999999999999</v>
          </cell>
        </row>
      </sheetData>
      <sheetData sheetId="1">
        <row r="66">
          <cell r="A66">
            <v>1.2</v>
          </cell>
          <cell r="B66">
            <v>25</v>
          </cell>
        </row>
        <row r="67">
          <cell r="A67">
            <v>3</v>
          </cell>
          <cell r="B67">
            <v>38.4</v>
          </cell>
        </row>
        <row r="68">
          <cell r="A68">
            <v>7</v>
          </cell>
          <cell r="B68">
            <v>57.1</v>
          </cell>
        </row>
        <row r="69">
          <cell r="A69">
            <v>6.1</v>
          </cell>
          <cell r="B69">
            <v>47.3</v>
          </cell>
        </row>
        <row r="70">
          <cell r="A70">
            <v>4.3</v>
          </cell>
          <cell r="B70">
            <v>41.8</v>
          </cell>
        </row>
      </sheetData>
      <sheetData sheetId="2">
        <row r="76">
          <cell r="B76" t="str">
            <v>Yes</v>
          </cell>
          <cell r="C76">
            <v>3</v>
          </cell>
        </row>
        <row r="77">
          <cell r="B77" t="str">
            <v>No</v>
          </cell>
          <cell r="C77">
            <v>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5FE3-7BC6-48A3-889C-1A3347F2C3DD}">
  <dimension ref="A1:O89"/>
  <sheetViews>
    <sheetView workbookViewId="0">
      <selection activeCell="A19" sqref="A19"/>
    </sheetView>
  </sheetViews>
  <sheetFormatPr defaultColWidth="8.85546875" defaultRowHeight="15" x14ac:dyDescent="0.25"/>
  <cols>
    <col min="1" max="1" width="60.42578125" customWidth="1"/>
    <col min="2" max="2" width="48.85546875" bestFit="1" customWidth="1"/>
    <col min="3" max="3" width="37.85546875" customWidth="1"/>
    <col min="4" max="4" width="18.85546875" customWidth="1"/>
    <col min="9" max="9" width="13.42578125" customWidth="1"/>
    <col min="10" max="10" width="12.42578125" customWidth="1"/>
    <col min="11" max="11" width="13.28515625" customWidth="1"/>
    <col min="12" max="12" width="11.28515625" customWidth="1"/>
  </cols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2</v>
      </c>
      <c r="B3" s="2"/>
      <c r="C3" s="2"/>
      <c r="D3" s="2"/>
      <c r="E3" s="2"/>
      <c r="F3" s="2"/>
      <c r="G3" s="2"/>
      <c r="H3" s="2"/>
      <c r="I3" s="4"/>
      <c r="J3" s="4"/>
      <c r="K3" s="4"/>
      <c r="L3" s="4"/>
      <c r="M3" s="2"/>
      <c r="N3" s="2"/>
      <c r="O3" s="2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 x14ac:dyDescent="0.25">
      <c r="A5" s="5" t="s">
        <v>3</v>
      </c>
      <c r="B5" s="2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4" t="s">
        <v>5</v>
      </c>
      <c r="B7" s="2"/>
      <c r="C7" s="2"/>
      <c r="D7" s="4" t="s">
        <v>6</v>
      </c>
      <c r="E7" s="2"/>
      <c r="F7" s="2"/>
      <c r="G7" s="4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 t="s">
        <v>7</v>
      </c>
      <c r="B9" s="2" t="s">
        <v>8</v>
      </c>
      <c r="C9" s="2"/>
      <c r="D9" s="6" t="s">
        <v>9</v>
      </c>
      <c r="E9" s="6"/>
      <c r="F9" s="6"/>
      <c r="G9" s="6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6"/>
      <c r="E10" s="6"/>
      <c r="F10" s="6"/>
      <c r="G10" s="6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 t="s">
        <v>10</v>
      </c>
      <c r="B11" s="2" t="s">
        <v>11</v>
      </c>
      <c r="C11" s="2"/>
      <c r="D11" s="6"/>
      <c r="E11" s="6"/>
      <c r="F11" s="6"/>
      <c r="G11" s="6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6"/>
      <c r="E12" s="6"/>
      <c r="F12" s="6"/>
      <c r="G12" s="6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 t="s">
        <v>12</v>
      </c>
      <c r="B13" s="2" t="s">
        <v>13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4" t="s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7" t="s">
        <v>15</v>
      </c>
      <c r="B17" s="7" t="s">
        <v>16</v>
      </c>
      <c r="C17" s="7" t="s">
        <v>17</v>
      </c>
      <c r="D17" s="7" t="s">
        <v>18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 t="s">
        <v>19</v>
      </c>
      <c r="B18" s="2" t="s">
        <v>20</v>
      </c>
      <c r="C18" s="2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 t="s">
        <v>22</v>
      </c>
      <c r="B19" s="2"/>
      <c r="C19" s="2" t="s">
        <v>23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 t="s">
        <v>24</v>
      </c>
      <c r="B20" s="2"/>
      <c r="C20" s="2" t="s">
        <v>25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2" t="s">
        <v>26</v>
      </c>
      <c r="B21" s="2"/>
      <c r="C21" s="2" t="s">
        <v>27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2" t="s">
        <v>28</v>
      </c>
      <c r="B22" s="2" t="s">
        <v>29</v>
      </c>
      <c r="C22" s="2" t="s">
        <v>30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5">
      <c r="A24" s="4" t="s">
        <v>31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 t="s">
        <v>32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 t="s">
        <v>33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4" t="s">
        <v>34</v>
      </c>
      <c r="B31" s="2"/>
      <c r="C31" s="4" t="s">
        <v>35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 t="s">
        <v>36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 t="s">
        <v>37</v>
      </c>
      <c r="B33" s="2"/>
      <c r="C33" s="2" t="s">
        <v>38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4" t="s">
        <v>39</v>
      </c>
      <c r="B36" s="2"/>
      <c r="C36" s="4" t="s">
        <v>35</v>
      </c>
      <c r="D36" s="2"/>
      <c r="E36" s="4"/>
      <c r="F36" s="4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25">
      <c r="A37" s="2" t="s">
        <v>40</v>
      </c>
      <c r="B37" s="2"/>
      <c r="C37" s="2" t="s">
        <v>41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4"/>
      <c r="B38" s="2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4"/>
      <c r="B39" s="2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4" t="s">
        <v>42</v>
      </c>
      <c r="B40" s="2"/>
      <c r="C40" s="4" t="s">
        <v>35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 t="s">
        <v>43</v>
      </c>
      <c r="B41" s="2"/>
      <c r="C41" s="2" t="s">
        <v>38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4"/>
      <c r="B42" s="2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4"/>
      <c r="B43" s="2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4" t="s">
        <v>44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 t="s">
        <v>45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 t="s">
        <v>47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 t="s">
        <v>48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4" t="s">
        <v>49</v>
      </c>
      <c r="B52" s="2"/>
      <c r="C52" s="4" t="s">
        <v>50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8" t="s">
        <v>51</v>
      </c>
      <c r="B53" s="2"/>
      <c r="C53" s="2" t="s">
        <v>52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8" t="s">
        <v>53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8" t="s">
        <v>54</v>
      </c>
      <c r="B55" s="2"/>
      <c r="C55" s="2" t="s">
        <v>55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8" t="s">
        <v>56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8" t="s">
        <v>57</v>
      </c>
      <c r="B57" s="2"/>
      <c r="C57" s="2" t="s">
        <v>58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.75" x14ac:dyDescent="0.25">
      <c r="A59" s="9" t="s">
        <v>59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.75" x14ac:dyDescent="0.25">
      <c r="A60" s="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51.75" customHeight="1" x14ac:dyDescent="0.25">
      <c r="A61" s="10" t="s">
        <v>60</v>
      </c>
      <c r="B61" s="10"/>
      <c r="C61" s="10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4" t="s">
        <v>61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7" t="s">
        <v>62</v>
      </c>
      <c r="B64" s="7" t="s">
        <v>63</v>
      </c>
      <c r="C64" s="7" t="s">
        <v>64</v>
      </c>
      <c r="D64" s="7" t="s">
        <v>65</v>
      </c>
      <c r="E64" s="2" t="s">
        <v>66</v>
      </c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>
        <v>1</v>
      </c>
      <c r="B65" s="2">
        <v>28.45</v>
      </c>
      <c r="C65" s="2">
        <v>0.46</v>
      </c>
      <c r="D65" s="11">
        <f>C65/B65*100</f>
        <v>1.6168717047451671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>
        <v>2</v>
      </c>
      <c r="B66" s="2">
        <v>30.9</v>
      </c>
      <c r="C66" s="2">
        <v>1.1499999999999999</v>
      </c>
      <c r="D66" s="11">
        <f>C66/B66*100</f>
        <v>3.7216828478964405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25">
      <c r="A67" s="2"/>
      <c r="B67" s="7"/>
      <c r="C67" s="7"/>
      <c r="D67" s="7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25">
      <c r="A68" s="2" t="s">
        <v>67</v>
      </c>
      <c r="B68" s="2">
        <f>(B65+B66)/2</f>
        <v>29.674999999999997</v>
      </c>
      <c r="C68" s="2">
        <f>(C65+C66)/2</f>
        <v>0.80499999999999994</v>
      </c>
      <c r="D68" s="12">
        <f>(D65+D66)/2</f>
        <v>2.6692772763208037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25">
      <c r="A69" s="2"/>
      <c r="B69" s="2"/>
      <c r="C69" s="2"/>
      <c r="D69" s="1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5">
      <c r="A72" s="13" t="s">
        <v>68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</sheetData>
  <mergeCells count="3">
    <mergeCell ref="A2:C2"/>
    <mergeCell ref="D9:G12"/>
    <mergeCell ref="A61:C61"/>
  </mergeCells>
  <hyperlinks>
    <hyperlink ref="A1" location="Home!A1" display="HOME" xr:uid="{A131B743-B434-49D6-B30D-5387C46E62CA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AF3A-895D-4AD3-B699-B126D31E70B8}">
  <dimension ref="A1:H70"/>
  <sheetViews>
    <sheetView workbookViewId="0">
      <selection activeCell="A17" sqref="A17"/>
    </sheetView>
  </sheetViews>
  <sheetFormatPr defaultColWidth="8.85546875" defaultRowHeight="15" x14ac:dyDescent="0.25"/>
  <cols>
    <col min="1" max="1" width="75.42578125" customWidth="1"/>
    <col min="2" max="2" width="35" customWidth="1"/>
    <col min="3" max="3" width="58.42578125" customWidth="1"/>
    <col min="4" max="4" width="41.28515625" customWidth="1"/>
  </cols>
  <sheetData>
    <row r="1" spans="1:8" x14ac:dyDescent="0.25">
      <c r="A1" s="14" t="s">
        <v>0</v>
      </c>
    </row>
    <row r="2" spans="1:8" ht="15.75" x14ac:dyDescent="0.25">
      <c r="A2" s="15" t="s">
        <v>69</v>
      </c>
      <c r="B2" s="15"/>
      <c r="C2" s="15"/>
    </row>
    <row r="3" spans="1:8" x14ac:dyDescent="0.25">
      <c r="A3" t="s">
        <v>2</v>
      </c>
    </row>
    <row r="5" spans="1:8" ht="15.75" x14ac:dyDescent="0.25">
      <c r="A5" s="16" t="s">
        <v>3</v>
      </c>
      <c r="B5" t="s">
        <v>70</v>
      </c>
    </row>
    <row r="7" spans="1:8" x14ac:dyDescent="0.25">
      <c r="A7" s="17" t="s">
        <v>5</v>
      </c>
      <c r="D7" s="17" t="s">
        <v>6</v>
      </c>
      <c r="G7" s="17"/>
    </row>
    <row r="9" spans="1:8" x14ac:dyDescent="0.25">
      <c r="A9" t="s">
        <v>7</v>
      </c>
      <c r="B9" t="s">
        <v>71</v>
      </c>
      <c r="D9" s="18" t="s">
        <v>72</v>
      </c>
      <c r="E9" s="18"/>
      <c r="F9" s="18"/>
      <c r="G9" s="18"/>
      <c r="H9" s="19"/>
    </row>
    <row r="10" spans="1:8" x14ac:dyDescent="0.25">
      <c r="D10" s="18"/>
      <c r="E10" s="18"/>
      <c r="F10" s="18"/>
      <c r="G10" s="18"/>
      <c r="H10" s="19"/>
    </row>
    <row r="11" spans="1:8" x14ac:dyDescent="0.25">
      <c r="A11" t="s">
        <v>10</v>
      </c>
      <c r="B11" t="s">
        <v>73</v>
      </c>
      <c r="D11" s="18"/>
      <c r="E11" s="18"/>
      <c r="F11" s="18"/>
      <c r="G11" s="18"/>
      <c r="H11" s="19"/>
    </row>
    <row r="12" spans="1:8" x14ac:dyDescent="0.25">
      <c r="D12" s="18"/>
      <c r="E12" s="18"/>
      <c r="F12" s="18"/>
      <c r="G12" s="18"/>
      <c r="H12" s="19"/>
    </row>
    <row r="13" spans="1:8" x14ac:dyDescent="0.25">
      <c r="A13" t="s">
        <v>12</v>
      </c>
      <c r="B13" t="s">
        <v>74</v>
      </c>
    </row>
    <row r="15" spans="1:8" x14ac:dyDescent="0.25">
      <c r="A15" s="17" t="s">
        <v>14</v>
      </c>
    </row>
    <row r="16" spans="1:8" x14ac:dyDescent="0.25">
      <c r="A16" s="17"/>
    </row>
    <row r="17" spans="1:8" x14ac:dyDescent="0.25">
      <c r="A17" s="20" t="s">
        <v>15</v>
      </c>
      <c r="B17" s="20" t="s">
        <v>16</v>
      </c>
      <c r="C17" s="20" t="s">
        <v>17</v>
      </c>
      <c r="D17" s="20" t="s">
        <v>18</v>
      </c>
    </row>
    <row r="18" spans="1:8" x14ac:dyDescent="0.25">
      <c r="A18" t="s">
        <v>75</v>
      </c>
      <c r="B18" t="s">
        <v>76</v>
      </c>
      <c r="C18" t="s">
        <v>77</v>
      </c>
    </row>
    <row r="19" spans="1:8" x14ac:dyDescent="0.25">
      <c r="A19" t="s">
        <v>78</v>
      </c>
      <c r="B19" s="2" t="s">
        <v>79</v>
      </c>
      <c r="C19" t="s">
        <v>80</v>
      </c>
    </row>
    <row r="23" spans="1:8" x14ac:dyDescent="0.25">
      <c r="A23" s="17" t="s">
        <v>31</v>
      </c>
    </row>
    <row r="24" spans="1:8" x14ac:dyDescent="0.25">
      <c r="A24" t="s">
        <v>81</v>
      </c>
    </row>
    <row r="25" spans="1:8" ht="15.75" thickBot="1" x14ac:dyDescent="0.3">
      <c r="A25" t="s">
        <v>82</v>
      </c>
    </row>
    <row r="26" spans="1:8" ht="15.75" thickBot="1" x14ac:dyDescent="0.3">
      <c r="F26" s="21" t="s">
        <v>83</v>
      </c>
      <c r="G26" s="22"/>
      <c r="H26" s="23"/>
    </row>
    <row r="27" spans="1:8" x14ac:dyDescent="0.25">
      <c r="A27" s="24" t="s">
        <v>84</v>
      </c>
      <c r="B27" s="25" t="s">
        <v>85</v>
      </c>
      <c r="C27" s="26" t="s">
        <v>86</v>
      </c>
      <c r="D27" s="27">
        <v>5.7999999999999996E-3</v>
      </c>
      <c r="E27" s="28" t="s">
        <v>87</v>
      </c>
      <c r="F27" s="29" t="s">
        <v>88</v>
      </c>
      <c r="H27" s="30"/>
    </row>
    <row r="28" spans="1:8" x14ac:dyDescent="0.25">
      <c r="A28" s="31"/>
      <c r="B28" s="32"/>
      <c r="C28" s="33" t="s">
        <v>89</v>
      </c>
      <c r="D28" s="34">
        <v>75</v>
      </c>
      <c r="E28" s="35" t="s">
        <v>90</v>
      </c>
      <c r="F28" s="29"/>
      <c r="H28" s="30"/>
    </row>
    <row r="29" spans="1:8" x14ac:dyDescent="0.25">
      <c r="A29" s="31"/>
      <c r="B29" s="36" t="s">
        <v>91</v>
      </c>
      <c r="C29" s="37" t="s">
        <v>92</v>
      </c>
      <c r="D29" s="38">
        <v>2.5399999999999999E-2</v>
      </c>
      <c r="E29" s="39" t="s">
        <v>93</v>
      </c>
      <c r="F29" s="29"/>
      <c r="H29" s="30"/>
    </row>
    <row r="30" spans="1:8" x14ac:dyDescent="0.25">
      <c r="A30" s="31"/>
      <c r="B30" s="40"/>
      <c r="C30" s="37" t="s">
        <v>94</v>
      </c>
      <c r="D30" s="41">
        <f>0.25*D28</f>
        <v>18.75</v>
      </c>
      <c r="E30" s="39" t="s">
        <v>95</v>
      </c>
      <c r="F30" s="42" t="s">
        <v>96</v>
      </c>
      <c r="H30" s="30"/>
    </row>
    <row r="31" spans="1:8" x14ac:dyDescent="0.25">
      <c r="A31" s="31"/>
      <c r="B31" s="43"/>
      <c r="C31" s="44" t="s">
        <v>97</v>
      </c>
      <c r="D31" s="45">
        <f>17/14</f>
        <v>1.2142857142857142</v>
      </c>
      <c r="E31" s="46"/>
      <c r="F31" s="29" t="s">
        <v>98</v>
      </c>
      <c r="H31" s="30"/>
    </row>
    <row r="32" spans="1:8" x14ac:dyDescent="0.25">
      <c r="A32" s="31"/>
      <c r="B32" s="47" t="s">
        <v>99</v>
      </c>
      <c r="C32" s="48" t="s">
        <v>100</v>
      </c>
      <c r="D32" s="49">
        <f>D30*D31</f>
        <v>22.767857142857142</v>
      </c>
      <c r="E32" s="50" t="s">
        <v>95</v>
      </c>
      <c r="F32" s="29" t="s">
        <v>101</v>
      </c>
      <c r="H32" s="30"/>
    </row>
    <row r="33" spans="1:8" ht="15.75" thickBot="1" x14ac:dyDescent="0.3">
      <c r="A33" s="51"/>
      <c r="B33" s="52"/>
      <c r="C33" s="53" t="s">
        <v>102</v>
      </c>
      <c r="D33" s="54">
        <f>D32/D29</f>
        <v>896.37232845894266</v>
      </c>
      <c r="E33" s="55" t="s">
        <v>90</v>
      </c>
      <c r="F33" s="29" t="s">
        <v>103</v>
      </c>
      <c r="H33" s="30"/>
    </row>
    <row r="34" spans="1:8" ht="15.75" thickBot="1" x14ac:dyDescent="0.3">
      <c r="F34" s="56"/>
      <c r="G34" s="57"/>
      <c r="H34" s="58"/>
    </row>
    <row r="35" spans="1:8" x14ac:dyDescent="0.25">
      <c r="C35" s="17"/>
    </row>
    <row r="36" spans="1:8" x14ac:dyDescent="0.25">
      <c r="C36" s="17"/>
    </row>
    <row r="37" spans="1:8" x14ac:dyDescent="0.25">
      <c r="C37" s="17"/>
    </row>
    <row r="38" spans="1:8" x14ac:dyDescent="0.25">
      <c r="A38" s="17" t="s">
        <v>39</v>
      </c>
      <c r="C38" s="17" t="s">
        <v>35</v>
      </c>
      <c r="E38" s="17"/>
      <c r="F38" s="17"/>
      <c r="H38" s="17"/>
    </row>
    <row r="39" spans="1:8" x14ac:dyDescent="0.25">
      <c r="A39" t="s">
        <v>104</v>
      </c>
      <c r="C39" t="s">
        <v>105</v>
      </c>
    </row>
    <row r="40" spans="1:8" x14ac:dyDescent="0.25">
      <c r="A40" s="17"/>
      <c r="C40" s="17"/>
    </row>
    <row r="41" spans="1:8" x14ac:dyDescent="0.25">
      <c r="A41" s="17"/>
      <c r="C41" s="17"/>
    </row>
    <row r="42" spans="1:8" x14ac:dyDescent="0.25">
      <c r="A42" s="17" t="s">
        <v>42</v>
      </c>
      <c r="C42" s="17" t="s">
        <v>35</v>
      </c>
    </row>
    <row r="43" spans="1:8" x14ac:dyDescent="0.25">
      <c r="A43" t="s">
        <v>106</v>
      </c>
      <c r="C43" s="2" t="s">
        <v>107</v>
      </c>
    </row>
    <row r="44" spans="1:8" x14ac:dyDescent="0.25">
      <c r="A44" s="17"/>
      <c r="C44" s="17"/>
    </row>
    <row r="45" spans="1:8" x14ac:dyDescent="0.25">
      <c r="A45" s="17"/>
      <c r="C45" s="17"/>
    </row>
    <row r="46" spans="1:8" x14ac:dyDescent="0.25">
      <c r="A46" s="17" t="s">
        <v>44</v>
      </c>
    </row>
    <row r="48" spans="1:8" x14ac:dyDescent="0.25">
      <c r="A48" t="s">
        <v>108</v>
      </c>
    </row>
    <row r="49" spans="1:3" x14ac:dyDescent="0.25">
      <c r="A49" t="s">
        <v>109</v>
      </c>
    </row>
    <row r="50" spans="1:3" x14ac:dyDescent="0.25">
      <c r="A50" t="s">
        <v>110</v>
      </c>
    </row>
    <row r="52" spans="1:3" x14ac:dyDescent="0.25">
      <c r="A52" s="2" t="s">
        <v>111</v>
      </c>
    </row>
    <row r="54" spans="1:3" x14ac:dyDescent="0.25">
      <c r="A54" s="17" t="s">
        <v>49</v>
      </c>
      <c r="C54" s="17" t="s">
        <v>50</v>
      </c>
    </row>
    <row r="55" spans="1:3" x14ac:dyDescent="0.25">
      <c r="A55" s="59" t="s">
        <v>112</v>
      </c>
      <c r="C55" t="s">
        <v>113</v>
      </c>
    </row>
    <row r="56" spans="1:3" x14ac:dyDescent="0.25">
      <c r="A56" s="8" t="s">
        <v>114</v>
      </c>
      <c r="C56" t="s">
        <v>115</v>
      </c>
    </row>
    <row r="57" spans="1:3" x14ac:dyDescent="0.25">
      <c r="A57" s="59"/>
    </row>
    <row r="58" spans="1:3" x14ac:dyDescent="0.25">
      <c r="A58" s="59"/>
    </row>
    <row r="59" spans="1:3" x14ac:dyDescent="0.25">
      <c r="A59" s="59"/>
    </row>
    <row r="60" spans="1:3" ht="15.75" x14ac:dyDescent="0.25">
      <c r="A60" s="60" t="s">
        <v>59</v>
      </c>
    </row>
    <row r="61" spans="1:3" ht="15.75" x14ac:dyDescent="0.25">
      <c r="A61" s="60"/>
    </row>
    <row r="62" spans="1:3" ht="56.65" customHeight="1" x14ac:dyDescent="0.25">
      <c r="A62" s="10" t="s">
        <v>116</v>
      </c>
      <c r="B62" s="61"/>
      <c r="C62" s="61"/>
    </row>
    <row r="64" spans="1:3" x14ac:dyDescent="0.25">
      <c r="A64" s="17" t="s">
        <v>61</v>
      </c>
    </row>
    <row r="65" spans="1:3" x14ac:dyDescent="0.25">
      <c r="A65" s="62" t="s">
        <v>117</v>
      </c>
      <c r="B65" s="62" t="s">
        <v>118</v>
      </c>
      <c r="C65" s="7"/>
    </row>
    <row r="66" spans="1:3" x14ac:dyDescent="0.25">
      <c r="A66" s="2">
        <v>1.2</v>
      </c>
      <c r="B66">
        <v>25</v>
      </c>
    </row>
    <row r="67" spans="1:3" x14ac:dyDescent="0.25">
      <c r="A67">
        <v>3</v>
      </c>
      <c r="B67">
        <v>38.4</v>
      </c>
    </row>
    <row r="68" spans="1:3" x14ac:dyDescent="0.25">
      <c r="A68">
        <v>7</v>
      </c>
      <c r="B68">
        <v>57.1</v>
      </c>
    </row>
    <row r="69" spans="1:3" x14ac:dyDescent="0.25">
      <c r="A69">
        <v>6.1</v>
      </c>
      <c r="B69">
        <v>47.3</v>
      </c>
    </row>
    <row r="70" spans="1:3" x14ac:dyDescent="0.25">
      <c r="A70">
        <v>4.3</v>
      </c>
      <c r="B70">
        <v>41.8</v>
      </c>
    </row>
  </sheetData>
  <mergeCells count="7">
    <mergeCell ref="A62:C62"/>
    <mergeCell ref="A2:C2"/>
    <mergeCell ref="D9:G12"/>
    <mergeCell ref="A27:A33"/>
    <mergeCell ref="B27:B28"/>
    <mergeCell ref="B29:B31"/>
    <mergeCell ref="B32:B33"/>
  </mergeCells>
  <hyperlinks>
    <hyperlink ref="A1" location="Home!A1" display="HOME" xr:uid="{256DBE36-B778-44A6-B66C-E46D44D61AD9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20C96-6A4A-484B-9FDD-A25D854472A0}">
  <dimension ref="A1:N77"/>
  <sheetViews>
    <sheetView tabSelected="1" workbookViewId="0"/>
  </sheetViews>
  <sheetFormatPr defaultColWidth="9.140625" defaultRowHeight="15" x14ac:dyDescent="0.25"/>
  <cols>
    <col min="1" max="1" width="109.28515625" customWidth="1"/>
    <col min="2" max="2" width="44.140625" bestFit="1" customWidth="1"/>
    <col min="3" max="3" width="40.42578125" customWidth="1"/>
    <col min="4" max="4" width="23.140625" customWidth="1"/>
    <col min="8" max="8" width="15.42578125" customWidth="1"/>
  </cols>
  <sheetData>
    <row r="1" spans="1:8" x14ac:dyDescent="0.25">
      <c r="A1" s="14" t="s">
        <v>0</v>
      </c>
    </row>
    <row r="2" spans="1:8" ht="15.75" x14ac:dyDescent="0.25">
      <c r="A2" s="15" t="s">
        <v>119</v>
      </c>
      <c r="B2" s="15"/>
      <c r="C2" s="15"/>
    </row>
    <row r="3" spans="1:8" x14ac:dyDescent="0.25">
      <c r="A3" t="s">
        <v>2</v>
      </c>
    </row>
    <row r="4" spans="1:8" x14ac:dyDescent="0.25">
      <c r="B4" t="s">
        <v>120</v>
      </c>
    </row>
    <row r="5" spans="1:8" ht="15.75" x14ac:dyDescent="0.25">
      <c r="A5" s="16" t="s">
        <v>3</v>
      </c>
    </row>
    <row r="7" spans="1:8" x14ac:dyDescent="0.25">
      <c r="A7" s="17" t="s">
        <v>5</v>
      </c>
      <c r="D7" s="17" t="s">
        <v>6</v>
      </c>
      <c r="G7" s="17"/>
    </row>
    <row r="9" spans="1:8" ht="13.5" customHeight="1" x14ac:dyDescent="0.25">
      <c r="A9" t="s">
        <v>7</v>
      </c>
      <c r="B9" t="s">
        <v>121</v>
      </c>
      <c r="D9" s="18" t="s">
        <v>122</v>
      </c>
      <c r="E9" s="18"/>
      <c r="F9" s="18"/>
      <c r="G9" s="18"/>
      <c r="H9" s="19"/>
    </row>
    <row r="10" spans="1:8" x14ac:dyDescent="0.25">
      <c r="D10" s="18"/>
      <c r="E10" s="18"/>
      <c r="F10" s="18"/>
      <c r="G10" s="18"/>
      <c r="H10" s="19"/>
    </row>
    <row r="11" spans="1:8" x14ac:dyDescent="0.25">
      <c r="A11" t="s">
        <v>10</v>
      </c>
      <c r="B11" t="s">
        <v>123</v>
      </c>
      <c r="D11" s="18"/>
      <c r="E11" s="18"/>
      <c r="F11" s="18"/>
      <c r="G11" s="18"/>
      <c r="H11" s="19"/>
    </row>
    <row r="12" spans="1:8" x14ac:dyDescent="0.25">
      <c r="D12" s="18"/>
      <c r="E12" s="18"/>
      <c r="F12" s="18"/>
      <c r="G12" s="18"/>
      <c r="H12" s="19"/>
    </row>
    <row r="13" spans="1:8" x14ac:dyDescent="0.25">
      <c r="A13" t="s">
        <v>12</v>
      </c>
      <c r="B13" t="s">
        <v>124</v>
      </c>
    </row>
    <row r="15" spans="1:8" x14ac:dyDescent="0.25">
      <c r="A15" s="17" t="s">
        <v>14</v>
      </c>
    </row>
    <row r="16" spans="1:8" x14ac:dyDescent="0.25">
      <c r="A16" s="17"/>
    </row>
    <row r="17" spans="1:14" x14ac:dyDescent="0.25">
      <c r="A17" s="20" t="s">
        <v>15</v>
      </c>
      <c r="B17" s="20" t="s">
        <v>16</v>
      </c>
      <c r="C17" s="20" t="s">
        <v>17</v>
      </c>
      <c r="D17" s="20" t="s">
        <v>18</v>
      </c>
    </row>
    <row r="18" spans="1:14" s="2" customFormat="1" ht="45" x14ac:dyDescent="0.25">
      <c r="A18" t="s">
        <v>125</v>
      </c>
      <c r="B18"/>
      <c r="C18" s="63" t="s">
        <v>126</v>
      </c>
      <c r="D18"/>
      <c r="E18"/>
      <c r="F18"/>
      <c r="G18"/>
      <c r="H18"/>
      <c r="I18"/>
      <c r="J18"/>
      <c r="K18"/>
      <c r="L18"/>
      <c r="M18"/>
      <c r="N18"/>
    </row>
    <row r="19" spans="1:14" s="2" customFormat="1" ht="30" x14ac:dyDescent="0.25">
      <c r="A19" t="s">
        <v>127</v>
      </c>
      <c r="B19"/>
      <c r="C19" s="64" t="s">
        <v>128</v>
      </c>
      <c r="D19"/>
      <c r="E19"/>
      <c r="F19"/>
      <c r="G19"/>
      <c r="H19"/>
      <c r="I19"/>
      <c r="J19"/>
      <c r="K19"/>
      <c r="L19"/>
      <c r="M19"/>
      <c r="N19"/>
    </row>
    <row r="20" spans="1:14" s="2" customFormat="1" ht="45" x14ac:dyDescent="0.25">
      <c r="A20" t="s">
        <v>129</v>
      </c>
      <c r="B20" s="65" t="s">
        <v>130</v>
      </c>
      <c r="C20" s="64" t="s">
        <v>131</v>
      </c>
      <c r="D20"/>
      <c r="E20"/>
      <c r="F20"/>
      <c r="G20"/>
      <c r="H20"/>
      <c r="I20"/>
      <c r="J20"/>
      <c r="K20"/>
      <c r="L20"/>
      <c r="M20"/>
      <c r="N20"/>
    </row>
    <row r="21" spans="1:14" s="2" customFormat="1" x14ac:dyDescent="0.25">
      <c r="A21"/>
      <c r="B21"/>
      <c r="C21" s="64"/>
      <c r="D21"/>
      <c r="E21"/>
      <c r="F21"/>
      <c r="G21"/>
      <c r="H21"/>
      <c r="I21"/>
      <c r="J21"/>
      <c r="K21"/>
      <c r="L21"/>
      <c r="M21"/>
      <c r="N21"/>
    </row>
    <row r="22" spans="1:14" s="2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5">
      <c r="A23" s="17" t="s">
        <v>31</v>
      </c>
    </row>
    <row r="24" spans="1:14" x14ac:dyDescent="0.25">
      <c r="A24" t="s">
        <v>32</v>
      </c>
    </row>
    <row r="25" spans="1:14" ht="15.75" thickBot="1" x14ac:dyDescent="0.3">
      <c r="A25" t="s">
        <v>132</v>
      </c>
    </row>
    <row r="26" spans="1:14" ht="12.75" customHeight="1" thickBot="1" x14ac:dyDescent="0.3">
      <c r="F26" s="21" t="s">
        <v>83</v>
      </c>
      <c r="G26" s="22"/>
      <c r="H26" s="23"/>
    </row>
    <row r="27" spans="1:14" ht="12.75" customHeight="1" x14ac:dyDescent="0.25">
      <c r="A27" s="24" t="s">
        <v>84</v>
      </c>
      <c r="B27" s="25" t="s">
        <v>85</v>
      </c>
      <c r="C27" s="26" t="s">
        <v>86</v>
      </c>
      <c r="D27" s="27">
        <v>5.7999999999999996E-3</v>
      </c>
      <c r="E27" s="28" t="s">
        <v>87</v>
      </c>
      <c r="F27" s="29" t="s">
        <v>88</v>
      </c>
      <c r="H27" s="30"/>
    </row>
    <row r="28" spans="1:14" ht="12.75" customHeight="1" x14ac:dyDescent="0.25">
      <c r="A28" s="31"/>
      <c r="B28" s="32"/>
      <c r="C28" s="33" t="s">
        <v>89</v>
      </c>
      <c r="D28" s="34">
        <v>75</v>
      </c>
      <c r="E28" s="35" t="s">
        <v>90</v>
      </c>
      <c r="F28" s="29"/>
      <c r="H28" s="30"/>
    </row>
    <row r="29" spans="1:14" ht="12.75" customHeight="1" x14ac:dyDescent="0.25">
      <c r="A29" s="31"/>
      <c r="B29" s="36" t="s">
        <v>91</v>
      </c>
      <c r="C29" s="37" t="s">
        <v>92</v>
      </c>
      <c r="D29" s="38">
        <v>2.5399999999999999E-2</v>
      </c>
      <c r="E29" s="39" t="s">
        <v>93</v>
      </c>
      <c r="F29" s="29"/>
      <c r="H29" s="30"/>
    </row>
    <row r="30" spans="1:14" x14ac:dyDescent="0.25">
      <c r="A30" s="31"/>
      <c r="B30" s="40"/>
      <c r="C30" s="37" t="s">
        <v>94</v>
      </c>
      <c r="D30" s="41">
        <f>0.25*D28</f>
        <v>18.75</v>
      </c>
      <c r="E30" s="39" t="s">
        <v>95</v>
      </c>
      <c r="F30" s="42" t="s">
        <v>96</v>
      </c>
      <c r="H30" s="30"/>
    </row>
    <row r="31" spans="1:14" x14ac:dyDescent="0.25">
      <c r="A31" s="31"/>
      <c r="B31" s="43"/>
      <c r="C31" s="44" t="s">
        <v>97</v>
      </c>
      <c r="D31" s="45">
        <f>17/14</f>
        <v>1.2142857142857142</v>
      </c>
      <c r="E31" s="46"/>
      <c r="F31" s="29" t="s">
        <v>98</v>
      </c>
      <c r="H31" s="30"/>
    </row>
    <row r="32" spans="1:14" x14ac:dyDescent="0.25">
      <c r="A32" s="31"/>
      <c r="B32" s="47" t="s">
        <v>99</v>
      </c>
      <c r="C32" s="48" t="s">
        <v>100</v>
      </c>
      <c r="D32" s="49">
        <f>D30*D31</f>
        <v>22.767857142857142</v>
      </c>
      <c r="E32" s="50" t="s">
        <v>95</v>
      </c>
      <c r="F32" s="29" t="s">
        <v>101</v>
      </c>
      <c r="H32" s="30"/>
    </row>
    <row r="33" spans="1:9" ht="15.75" thickBot="1" x14ac:dyDescent="0.3">
      <c r="A33" s="51"/>
      <c r="B33" s="52"/>
      <c r="C33" s="53" t="s">
        <v>102</v>
      </c>
      <c r="D33" s="54">
        <f>D32/D29</f>
        <v>896.37232845894266</v>
      </c>
      <c r="E33" s="55" t="s">
        <v>90</v>
      </c>
      <c r="F33" s="29" t="s">
        <v>103</v>
      </c>
      <c r="H33" s="30"/>
    </row>
    <row r="34" spans="1:9" ht="15.75" thickBot="1" x14ac:dyDescent="0.3">
      <c r="F34" s="56"/>
      <c r="G34" s="57"/>
      <c r="H34" s="58"/>
    </row>
    <row r="35" spans="1:9" x14ac:dyDescent="0.25">
      <c r="A35" t="s">
        <v>133</v>
      </c>
      <c r="C35" t="s">
        <v>134</v>
      </c>
    </row>
    <row r="36" spans="1:9" x14ac:dyDescent="0.25">
      <c r="A36" t="s">
        <v>135</v>
      </c>
      <c r="C36" t="s">
        <v>136</v>
      </c>
    </row>
    <row r="37" spans="1:9" x14ac:dyDescent="0.25">
      <c r="C37" s="17"/>
    </row>
    <row r="38" spans="1:9" x14ac:dyDescent="0.25">
      <c r="C38" s="17"/>
    </row>
    <row r="39" spans="1:9" x14ac:dyDescent="0.25">
      <c r="A39" s="17" t="s">
        <v>39</v>
      </c>
      <c r="C39" s="17" t="s">
        <v>35</v>
      </c>
      <c r="E39" s="17"/>
      <c r="F39" s="17"/>
      <c r="H39" s="17"/>
      <c r="I39" s="17"/>
    </row>
    <row r="40" spans="1:9" x14ac:dyDescent="0.25">
      <c r="A40" t="s">
        <v>137</v>
      </c>
      <c r="C40" t="s">
        <v>138</v>
      </c>
    </row>
    <row r="41" spans="1:9" x14ac:dyDescent="0.25">
      <c r="A41" s="17"/>
      <c r="C41" s="17"/>
    </row>
    <row r="42" spans="1:9" x14ac:dyDescent="0.25">
      <c r="A42" s="17"/>
      <c r="C42" s="17"/>
    </row>
    <row r="43" spans="1:9" x14ac:dyDescent="0.25">
      <c r="A43" s="17" t="s">
        <v>42</v>
      </c>
      <c r="C43" s="17" t="s">
        <v>35</v>
      </c>
    </row>
    <row r="44" spans="1:9" x14ac:dyDescent="0.25">
      <c r="A44" t="s">
        <v>139</v>
      </c>
      <c r="C44" t="s">
        <v>140</v>
      </c>
    </row>
    <row r="45" spans="1:9" x14ac:dyDescent="0.25">
      <c r="A45" s="17"/>
      <c r="C45" s="17"/>
    </row>
    <row r="46" spans="1:9" x14ac:dyDescent="0.25">
      <c r="A46" s="17"/>
      <c r="C46" s="17"/>
    </row>
    <row r="47" spans="1:9" x14ac:dyDescent="0.25">
      <c r="A47" s="17" t="s">
        <v>44</v>
      </c>
    </row>
    <row r="49" spans="1:3" x14ac:dyDescent="0.25">
      <c r="A49" t="s">
        <v>141</v>
      </c>
    </row>
    <row r="50" spans="1:3" x14ac:dyDescent="0.25">
      <c r="A50" t="s">
        <v>142</v>
      </c>
    </row>
    <row r="51" spans="1:3" x14ac:dyDescent="0.25">
      <c r="A51" t="s">
        <v>143</v>
      </c>
    </row>
    <row r="53" spans="1:3" x14ac:dyDescent="0.25">
      <c r="A53" t="s">
        <v>144</v>
      </c>
    </row>
    <row r="55" spans="1:3" x14ac:dyDescent="0.25">
      <c r="A55" s="17" t="s">
        <v>49</v>
      </c>
      <c r="C55" s="17" t="s">
        <v>50</v>
      </c>
    </row>
    <row r="56" spans="1:3" x14ac:dyDescent="0.25">
      <c r="A56" s="59" t="s">
        <v>145</v>
      </c>
      <c r="C56" t="s">
        <v>146</v>
      </c>
    </row>
    <row r="57" spans="1:3" x14ac:dyDescent="0.25">
      <c r="A57" s="59" t="s">
        <v>147</v>
      </c>
      <c r="C57" t="s">
        <v>148</v>
      </c>
    </row>
    <row r="58" spans="1:3" x14ac:dyDescent="0.25">
      <c r="A58" s="59"/>
    </row>
    <row r="59" spans="1:3" x14ac:dyDescent="0.25">
      <c r="A59" s="59"/>
    </row>
    <row r="60" spans="1:3" x14ac:dyDescent="0.25">
      <c r="A60" s="59"/>
    </row>
    <row r="61" spans="1:3" ht="15.75" x14ac:dyDescent="0.25">
      <c r="A61" s="60" t="s">
        <v>59</v>
      </c>
    </row>
    <row r="62" spans="1:3" ht="15.75" x14ac:dyDescent="0.25">
      <c r="A62" s="60"/>
    </row>
    <row r="63" spans="1:3" ht="51.75" customHeight="1" x14ac:dyDescent="0.25">
      <c r="A63" s="10" t="s">
        <v>149</v>
      </c>
      <c r="B63" s="61"/>
      <c r="C63" s="61"/>
    </row>
    <row r="65" spans="1:3" x14ac:dyDescent="0.25">
      <c r="A65" s="17" t="s">
        <v>61</v>
      </c>
    </row>
    <row r="66" spans="1:3" x14ac:dyDescent="0.25">
      <c r="A66" s="17"/>
    </row>
    <row r="67" spans="1:3" x14ac:dyDescent="0.25">
      <c r="A67" s="7" t="s">
        <v>150</v>
      </c>
      <c r="B67" s="7" t="s">
        <v>151</v>
      </c>
      <c r="C67" s="20"/>
    </row>
    <row r="68" spans="1:3" x14ac:dyDescent="0.25">
      <c r="A68" t="s">
        <v>152</v>
      </c>
      <c r="B68" t="s">
        <v>153</v>
      </c>
    </row>
    <row r="69" spans="1:3" x14ac:dyDescent="0.25">
      <c r="A69" t="s">
        <v>154</v>
      </c>
      <c r="B69" t="s">
        <v>153</v>
      </c>
    </row>
    <row r="70" spans="1:3" x14ac:dyDescent="0.25">
      <c r="A70" t="s">
        <v>155</v>
      </c>
      <c r="B70" t="s">
        <v>156</v>
      </c>
    </row>
    <row r="71" spans="1:3" x14ac:dyDescent="0.25">
      <c r="A71" t="s">
        <v>157</v>
      </c>
      <c r="B71" t="s">
        <v>153</v>
      </c>
    </row>
    <row r="72" spans="1:3" x14ac:dyDescent="0.25">
      <c r="A72" t="s">
        <v>158</v>
      </c>
      <c r="B72" t="s">
        <v>156</v>
      </c>
    </row>
    <row r="75" spans="1:3" x14ac:dyDescent="0.25">
      <c r="B75" s="4" t="s">
        <v>159</v>
      </c>
      <c r="C75" s="4" t="s">
        <v>160</v>
      </c>
    </row>
    <row r="76" spans="1:3" x14ac:dyDescent="0.25">
      <c r="B76" t="s">
        <v>153</v>
      </c>
      <c r="C76">
        <v>3</v>
      </c>
    </row>
    <row r="77" spans="1:3" x14ac:dyDescent="0.25">
      <c r="B77" t="s">
        <v>156</v>
      </c>
      <c r="C77">
        <v>2</v>
      </c>
    </row>
  </sheetData>
  <mergeCells count="7">
    <mergeCell ref="A63:C63"/>
    <mergeCell ref="A2:C2"/>
    <mergeCell ref="D9:G12"/>
    <mergeCell ref="A27:A33"/>
    <mergeCell ref="B27:B28"/>
    <mergeCell ref="B29:B31"/>
    <mergeCell ref="B32:B33"/>
  </mergeCells>
  <hyperlinks>
    <hyperlink ref="A1" location="Home!A1" display="HOME" xr:uid="{032E2D84-7B71-4622-962A-B5CCA80BCE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Test 1_Efficiency</vt:lpstr>
      <vt:lpstr>Test 2_Velocity</vt:lpstr>
      <vt:lpstr>Test 3_Ease of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Baughman, Jacqulyn A [M E]</dc:creator>
  <cp:lastModifiedBy>Baughman, Jacqulyn A [M E]</cp:lastModifiedBy>
  <dcterms:created xsi:type="dcterms:W3CDTF">2022-11-16T16:00:50Z</dcterms:created>
  <dcterms:modified xsi:type="dcterms:W3CDTF">2022-11-16T18:42:00Z</dcterms:modified>
</cp:coreProperties>
</file>